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aris.AYTOSOTO\Desktop\"/>
    </mc:Choice>
  </mc:AlternateContent>
  <bookViews>
    <workbookView xWindow="-120" yWindow="-120" windowWidth="20730" windowHeight="11160" activeTab="3"/>
  </bookViews>
  <sheets>
    <sheet name="LUNES" sheetId="7" r:id="rId1"/>
    <sheet name="MARTES" sheetId="8" r:id="rId2"/>
    <sheet name="MIÉRCOLES" sheetId="9" r:id="rId3"/>
    <sheet name="JUEVES" sheetId="13" r:id="rId4"/>
    <sheet name="VIERNES" sheetId="11" r:id="rId5"/>
  </sheets>
  <definedNames>
    <definedName name="Print_Area" localSheetId="3">JUEVES!$A$1:$J$74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vRPA3Xl+CiR/M59Xb39DCvn9Jw=="/>
    </ext>
  </extLst>
</workbook>
</file>

<file path=xl/calcChain.xml><?xml version="1.0" encoding="utf-8"?>
<calcChain xmlns="http://schemas.openxmlformats.org/spreadsheetml/2006/main">
  <c r="E2" i="8" l="1"/>
  <c r="E42" i="8"/>
  <c r="G8" i="13" l="1"/>
  <c r="L12" i="9" l="1"/>
  <c r="J12" i="8"/>
  <c r="J11" i="7"/>
  <c r="J12" i="13"/>
  <c r="L54" i="9"/>
  <c r="L46" i="9"/>
  <c r="J51" i="7"/>
  <c r="J43" i="7"/>
  <c r="K39" i="7"/>
  <c r="K47" i="7"/>
  <c r="J2" i="9" l="1"/>
  <c r="D54" i="13" l="1"/>
  <c r="J16" i="9"/>
  <c r="G66" i="13" l="1"/>
  <c r="G58" i="13"/>
  <c r="C58" i="13"/>
  <c r="J54" i="13"/>
  <c r="G50" i="13"/>
  <c r="F50" i="13"/>
  <c r="J46" i="13"/>
  <c r="I62" i="13"/>
  <c r="G42" i="13"/>
  <c r="F42" i="13"/>
  <c r="B42" i="13"/>
  <c r="H16" i="13"/>
  <c r="J4" i="13"/>
  <c r="J2" i="13"/>
  <c r="I2" i="13"/>
  <c r="H2" i="13"/>
  <c r="G2" i="13"/>
  <c r="F2" i="13"/>
  <c r="D2" i="13"/>
  <c r="B2" i="13"/>
  <c r="K4" i="11"/>
  <c r="J16" i="11"/>
  <c r="I8" i="11"/>
  <c r="G26" i="11"/>
  <c r="E42" i="11"/>
  <c r="D45" i="11"/>
  <c r="C26" i="11"/>
  <c r="B42" i="11"/>
  <c r="B26" i="11"/>
  <c r="M58" i="9"/>
  <c r="L4" i="9"/>
  <c r="K12" i="9"/>
  <c r="I54" i="9"/>
  <c r="H66" i="9"/>
  <c r="H58" i="9"/>
  <c r="H50" i="9"/>
  <c r="H42" i="9"/>
  <c r="H24" i="9"/>
  <c r="H16" i="9"/>
  <c r="H8" i="9"/>
  <c r="F54" i="9"/>
  <c r="E62" i="9"/>
  <c r="D62" i="9"/>
  <c r="D54" i="9"/>
  <c r="D46" i="9"/>
  <c r="C50" i="9"/>
  <c r="K58" i="8"/>
  <c r="J54" i="8"/>
  <c r="J46" i="8"/>
  <c r="J4" i="8"/>
  <c r="I62" i="8"/>
  <c r="G66" i="8"/>
  <c r="G58" i="8"/>
  <c r="G50" i="8"/>
  <c r="G42" i="8"/>
  <c r="G8" i="8"/>
  <c r="F50" i="8"/>
  <c r="F42" i="8"/>
  <c r="D58" i="8"/>
  <c r="C58" i="8"/>
  <c r="C38" i="8"/>
  <c r="C24" i="8"/>
  <c r="C12" i="8"/>
  <c r="B58" i="8"/>
  <c r="B42" i="8"/>
  <c r="K55" i="7"/>
  <c r="J3" i="7"/>
  <c r="I11" i="7"/>
  <c r="G59" i="7"/>
  <c r="G51" i="7"/>
  <c r="F63" i="7"/>
  <c r="F55" i="7"/>
  <c r="F47" i="7"/>
  <c r="F39" i="7"/>
  <c r="F23" i="7"/>
  <c r="F15" i="7"/>
  <c r="F7" i="7"/>
  <c r="E59" i="7"/>
  <c r="D59" i="7"/>
  <c r="D51" i="7"/>
  <c r="D43" i="7"/>
  <c r="B55" i="7"/>
  <c r="C47" i="7"/>
  <c r="J8" i="9"/>
  <c r="H7" i="7"/>
  <c r="F2" i="9" l="1"/>
  <c r="E2" i="9"/>
  <c r="D2" i="9"/>
  <c r="C2" i="9"/>
  <c r="H38" i="11"/>
  <c r="K2" i="11"/>
  <c r="J2" i="11"/>
  <c r="I2" i="11"/>
  <c r="H2" i="11"/>
  <c r="G2" i="11"/>
  <c r="E2" i="11"/>
  <c r="D2" i="11"/>
  <c r="C2" i="11"/>
  <c r="B2" i="11"/>
  <c r="I62" i="9"/>
  <c r="J50" i="9"/>
  <c r="M2" i="9"/>
  <c r="L2" i="9"/>
  <c r="K2" i="9"/>
  <c r="I2" i="9"/>
  <c r="H2" i="9"/>
  <c r="H50" i="8"/>
  <c r="K16" i="8"/>
  <c r="K8" i="8"/>
  <c r="K2" i="8"/>
  <c r="J2" i="8"/>
  <c r="I2" i="8"/>
  <c r="H2" i="8"/>
  <c r="G2" i="8"/>
  <c r="F2" i="8"/>
  <c r="D2" i="8"/>
  <c r="C2" i="8"/>
  <c r="B2" i="8"/>
  <c r="H47" i="7"/>
  <c r="H15" i="7"/>
  <c r="K2" i="7"/>
  <c r="J2" i="7"/>
  <c r="I2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<sst xmlns="http://schemas.openxmlformats.org/spreadsheetml/2006/main" count="17" uniqueCount="11">
  <si>
    <t>MARTES</t>
  </si>
  <si>
    <t>JUEVES</t>
  </si>
  <si>
    <t>VIERNES</t>
  </si>
  <si>
    <t>SALA 8</t>
  </si>
  <si>
    <t>SALA 5</t>
  </si>
  <si>
    <t>AJEDREZ</t>
  </si>
  <si>
    <t>LUNES</t>
  </si>
  <si>
    <t>MIERCOLES</t>
  </si>
  <si>
    <t>SALA 1</t>
  </si>
  <si>
    <t>INCIACIÓN A LA INFORMÁTICA</t>
  </si>
  <si>
    <t>YOGA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</si>
</sst>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20"/>
      <color theme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rgb="FFFBD4B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D995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rgb="FFC4BD9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92CD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B2A1C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E36C09"/>
      </patternFill>
    </fill>
    <fill>
      <patternFill patternType="solid">
        <fgColor theme="7" tint="0.39997558519241921"/>
        <bgColor rgb="FF95B3D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E5B8B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9537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5"/>
      </patternFill>
    </fill>
    <fill>
      <patternFill patternType="solid">
        <fgColor theme="2" tint="-0.34998626667073579"/>
        <bgColor rgb="FF938953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14999847407452621"/>
        <bgColor rgb="FFFBD4B4"/>
      </patternFill>
    </fill>
    <fill>
      <patternFill patternType="solid">
        <fgColor theme="6" tint="0.59999389629810485"/>
        <bgColor rgb="FFC4BD97"/>
      </patternFill>
    </fill>
    <fill>
      <patternFill patternType="solid">
        <fgColor theme="7" tint="0.59999389629810485"/>
        <bgColor rgb="FF953734"/>
      </patternFill>
    </fill>
    <fill>
      <patternFill patternType="solid">
        <fgColor theme="8" tint="0.59999389629810485"/>
        <bgColor rgb="FFD99594"/>
      </patternFill>
    </fill>
    <fill>
      <patternFill patternType="solid">
        <fgColor theme="2" tint="-0.249977111117893"/>
        <bgColor rgb="FFFBD4B4"/>
      </patternFill>
    </fill>
    <fill>
      <patternFill patternType="solid">
        <fgColor theme="5" tint="0.39997558519241921"/>
        <bgColor rgb="FFB2A1C7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2" tint="-0.34998626667073579"/>
        <bgColor theme="5"/>
      </patternFill>
    </fill>
    <fill>
      <patternFill patternType="solid">
        <fgColor theme="5" tint="-0.249977111117893"/>
        <bgColor rgb="FF953734"/>
      </patternFill>
    </fill>
    <fill>
      <patternFill patternType="solid">
        <fgColor theme="2" tint="-0.14999847407452621"/>
        <bgColor rgb="FFCCC0D9"/>
      </patternFill>
    </fill>
    <fill>
      <patternFill patternType="solid">
        <fgColor theme="6" tint="0.59999389629810485"/>
        <bgColor rgb="FF548DD4"/>
      </patternFill>
    </fill>
    <fill>
      <patternFill patternType="solid">
        <fgColor theme="7" tint="0.59999389629810485"/>
        <bgColor rgb="FFC4BD97"/>
      </patternFill>
    </fill>
    <fill>
      <patternFill patternType="solid">
        <fgColor theme="8" tint="0.59999389629810485"/>
        <bgColor rgb="FF95373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2" tint="-0.34998626667073579"/>
        <bgColor rgb="FF95B3D7"/>
      </patternFill>
    </fill>
    <fill>
      <patternFill patternType="solid">
        <fgColor theme="4" tint="0.39997558519241921"/>
        <bgColor rgb="FFE5B8B7"/>
      </patternFill>
    </fill>
    <fill>
      <patternFill patternType="solid">
        <fgColor theme="5" tint="0.39997558519241921"/>
        <bgColor rgb="FF938953"/>
      </patternFill>
    </fill>
    <fill>
      <patternFill patternType="solid">
        <fgColor theme="4" tint="0.59999389629810485"/>
        <bgColor rgb="FFCCC0D9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7" tint="0.59999389629810485"/>
        <bgColor rgb="FFD99594"/>
      </patternFill>
    </fill>
    <fill>
      <patternFill patternType="solid">
        <fgColor theme="8" tint="0.59999389629810485"/>
        <bgColor rgb="FF92D050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2" tint="-0.249977111117893"/>
        <bgColor rgb="FF953734"/>
      </patternFill>
    </fill>
    <fill>
      <patternFill patternType="solid">
        <fgColor theme="4" tint="0.39997558519241921"/>
        <bgColor rgb="FFD99594"/>
      </patternFill>
    </fill>
    <fill>
      <patternFill patternType="solid">
        <fgColor theme="5" tint="0.39997558519241921"/>
        <bgColor rgb="FF92CDDC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7" tint="0.39997558519241921"/>
        <bgColor rgb="FFE5B8B7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2" tint="-0.34998626667073579"/>
        <bgColor rgb="FFC4BD97"/>
      </patternFill>
    </fill>
    <fill>
      <patternFill patternType="solid">
        <fgColor theme="5"/>
        <bgColor rgb="FF938953"/>
      </patternFill>
    </fill>
    <fill>
      <patternFill patternType="solid">
        <fgColor theme="6"/>
        <bgColor rgb="FF938953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6" tint="0.59999389629810485"/>
        <bgColor rgb="FFD99594"/>
      </patternFill>
    </fill>
    <fill>
      <patternFill patternType="solid">
        <fgColor theme="9" tint="0.59999389629810485"/>
        <bgColor rgb="FF548DD4"/>
      </patternFill>
    </fill>
    <fill>
      <patternFill patternType="solid">
        <fgColor theme="2" tint="-0.249977111117893"/>
        <bgColor rgb="FF92CDDC"/>
      </patternFill>
    </fill>
    <fill>
      <patternFill patternType="solid">
        <fgColor theme="4" tint="0.39997558519241921"/>
        <bgColor rgb="FF938953"/>
      </patternFill>
    </fill>
    <fill>
      <patternFill patternType="solid">
        <fgColor theme="6" tint="0.39997558519241921"/>
        <bgColor rgb="FFFBD4B4"/>
      </patternFill>
    </fill>
    <fill>
      <patternFill patternType="solid">
        <fgColor theme="7" tint="0.39997558519241921"/>
        <bgColor rgb="FFE36C09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9"/>
        <bgColor rgb="FF95373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C4BD97"/>
      </patternFill>
    </fill>
    <fill>
      <patternFill patternType="solid">
        <fgColor theme="7"/>
        <bgColor rgb="FF938953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1">
    <xf numFmtId="0" fontId="0" fillId="0" borderId="0" xfId="0" applyFont="1" applyAlignment="1"/>
    <xf numFmtId="0" fontId="1" fillId="0" borderId="0" xfId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/>
    <xf numFmtId="0" fontId="1" fillId="0" borderId="2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" fillId="8" borderId="6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/>
    <xf numFmtId="0" fontId="1" fillId="0" borderId="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/>
    <xf numFmtId="0" fontId="1" fillId="0" borderId="4" xfId="1" applyBorder="1" applyAlignment="1">
      <alignment horizontal="center" vertical="center"/>
    </xf>
    <xf numFmtId="20" fontId="1" fillId="0" borderId="4" xfId="1" applyNumberForma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2" xfId="1" applyBorder="1" applyAlignment="1"/>
    <xf numFmtId="0" fontId="1" fillId="0" borderId="1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66" borderId="5" xfId="1" applyFont="1" applyFill="1" applyBorder="1" applyAlignment="1">
      <alignment horizontal="center" vertical="center" wrapText="1"/>
    </xf>
    <xf numFmtId="0" fontId="1" fillId="66" borderId="15" xfId="1" applyFont="1" applyFill="1" applyBorder="1" applyAlignment="1">
      <alignment horizontal="center" vertical="center" wrapText="1"/>
    </xf>
    <xf numFmtId="0" fontId="1" fillId="66" borderId="6" xfId="1" applyFont="1" applyFill="1" applyBorder="1" applyAlignment="1">
      <alignment horizontal="center" vertical="center" wrapText="1"/>
    </xf>
    <xf numFmtId="0" fontId="1" fillId="77" borderId="22" xfId="1" applyFill="1" applyBorder="1" applyAlignment="1">
      <alignment horizontal="center" vertical="center"/>
    </xf>
    <xf numFmtId="0" fontId="1" fillId="77" borderId="23" xfId="1" applyFill="1" applyBorder="1" applyAlignment="1">
      <alignment horizontal="center" vertical="center"/>
    </xf>
    <xf numFmtId="0" fontId="1" fillId="77" borderId="24" xfId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53" borderId="2" xfId="1" applyFont="1" applyFill="1" applyBorder="1" applyAlignment="1">
      <alignment horizontal="center" vertical="center" wrapText="1"/>
    </xf>
    <xf numFmtId="0" fontId="1" fillId="12" borderId="2" xfId="1" applyFont="1" applyFill="1" applyBorder="1" applyAlignment="1">
      <alignment horizontal="center" vertical="center"/>
    </xf>
    <xf numFmtId="0" fontId="1" fillId="67" borderId="2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69" borderId="2" xfId="1" applyFont="1" applyFill="1" applyBorder="1" applyAlignment="1">
      <alignment horizontal="center" vertical="center"/>
    </xf>
    <xf numFmtId="0" fontId="1" fillId="18" borderId="2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49" borderId="2" xfId="1" applyFont="1" applyFill="1" applyBorder="1" applyAlignment="1">
      <alignment horizontal="center" vertical="center" wrapText="1"/>
    </xf>
    <xf numFmtId="0" fontId="1" fillId="20" borderId="2" xfId="1" applyFont="1" applyFill="1" applyBorder="1" applyAlignment="1">
      <alignment horizontal="center" vertical="center"/>
    </xf>
    <xf numFmtId="0" fontId="1" fillId="75" borderId="2" xfId="1" applyFill="1" applyBorder="1" applyAlignment="1">
      <alignment horizontal="center" vertical="center" wrapText="1"/>
    </xf>
    <xf numFmtId="0" fontId="1" fillId="76" borderId="2" xfId="1" applyFont="1" applyFill="1" applyBorder="1" applyAlignment="1">
      <alignment horizontal="center" vertical="center"/>
    </xf>
    <xf numFmtId="0" fontId="1" fillId="74" borderId="2" xfId="1" applyFont="1" applyFill="1" applyBorder="1" applyAlignment="1">
      <alignment horizontal="center" vertical="center" wrapText="1"/>
    </xf>
    <xf numFmtId="0" fontId="1" fillId="27" borderId="2" xfId="1" applyFont="1" applyFill="1" applyBorder="1" applyAlignment="1">
      <alignment horizontal="center" vertical="center"/>
    </xf>
    <xf numFmtId="0" fontId="1" fillId="72" borderId="5" xfId="1" applyFill="1" applyBorder="1" applyAlignment="1">
      <alignment horizontal="center" vertical="center"/>
    </xf>
    <xf numFmtId="0" fontId="1" fillId="72" borderId="15" xfId="1" applyFill="1" applyBorder="1" applyAlignment="1">
      <alignment horizontal="center" vertical="center"/>
    </xf>
    <xf numFmtId="0" fontId="1" fillId="72" borderId="6" xfId="1" applyFill="1" applyBorder="1" applyAlignment="1">
      <alignment horizontal="center" vertical="center"/>
    </xf>
    <xf numFmtId="0" fontId="1" fillId="71" borderId="5" xfId="1" applyFill="1" applyBorder="1" applyAlignment="1">
      <alignment horizontal="center" vertical="center"/>
    </xf>
    <xf numFmtId="0" fontId="1" fillId="71" borderId="15" xfId="1" applyFill="1" applyBorder="1" applyAlignment="1">
      <alignment horizontal="center" vertical="center"/>
    </xf>
    <xf numFmtId="0" fontId="1" fillId="71" borderId="6" xfId="1" applyFill="1" applyBorder="1" applyAlignment="1">
      <alignment horizontal="center" vertical="center"/>
    </xf>
    <xf numFmtId="0" fontId="1" fillId="51" borderId="2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/>
    </xf>
    <xf numFmtId="0" fontId="1" fillId="78" borderId="11" xfId="1" applyFill="1" applyBorder="1" applyAlignment="1">
      <alignment horizontal="center" vertical="center" wrapText="1"/>
    </xf>
    <xf numFmtId="0" fontId="1" fillId="79" borderId="11" xfId="1" applyFill="1" applyBorder="1" applyAlignment="1">
      <alignment horizontal="center" vertical="center"/>
    </xf>
    <xf numFmtId="0" fontId="1" fillId="73" borderId="2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49" borderId="2" xfId="1" applyFill="1" applyBorder="1" applyAlignment="1">
      <alignment horizontal="center" vertical="center" wrapText="1"/>
    </xf>
    <xf numFmtId="0" fontId="1" fillId="41" borderId="2" xfId="1" applyFill="1" applyBorder="1" applyAlignment="1">
      <alignment horizontal="center" vertical="center" wrapText="1"/>
    </xf>
    <xf numFmtId="0" fontId="1" fillId="32" borderId="2" xfId="1" applyFont="1" applyFill="1" applyBorder="1" applyAlignment="1">
      <alignment horizontal="center" vertical="center"/>
    </xf>
    <xf numFmtId="0" fontId="1" fillId="70" borderId="2" xfId="1" applyFont="1" applyFill="1" applyBorder="1" applyAlignment="1">
      <alignment horizontal="center" vertical="center" wrapText="1"/>
    </xf>
    <xf numFmtId="0" fontId="1" fillId="38" borderId="2" xfId="1" applyFont="1" applyFill="1" applyBorder="1" applyAlignment="1">
      <alignment horizontal="center" vertical="center"/>
    </xf>
    <xf numFmtId="0" fontId="1" fillId="22" borderId="2" xfId="1" applyFont="1" applyFill="1" applyBorder="1" applyAlignment="1">
      <alignment horizontal="center" vertical="center"/>
    </xf>
    <xf numFmtId="0" fontId="1" fillId="68" borderId="2" xfId="1" applyFont="1" applyFill="1" applyBorder="1" applyAlignment="1">
      <alignment horizontal="center" vertical="center" wrapText="1"/>
    </xf>
    <xf numFmtId="0" fontId="1" fillId="16" borderId="2" xfId="1" applyFont="1" applyFill="1" applyBorder="1" applyAlignment="1">
      <alignment horizontal="center" vertical="center"/>
    </xf>
    <xf numFmtId="0" fontId="1" fillId="82" borderId="5" xfId="1" applyFill="1" applyBorder="1" applyAlignment="1">
      <alignment horizontal="center" vertical="center" wrapText="1"/>
    </xf>
    <xf numFmtId="0" fontId="1" fillId="82" borderId="15" xfId="1" applyFill="1" applyBorder="1" applyAlignment="1">
      <alignment horizontal="center" vertical="center" wrapText="1"/>
    </xf>
    <xf numFmtId="0" fontId="1" fillId="82" borderId="6" xfId="1" applyFill="1" applyBorder="1" applyAlignment="1">
      <alignment horizontal="center" vertical="center" wrapText="1"/>
    </xf>
    <xf numFmtId="0" fontId="1" fillId="64" borderId="11" xfId="1" applyFont="1" applyFill="1" applyBorder="1" applyAlignment="1">
      <alignment horizontal="center" vertical="center" wrapText="1"/>
    </xf>
    <xf numFmtId="0" fontId="1" fillId="65" borderId="11" xfId="1" applyFont="1" applyFill="1" applyBorder="1" applyAlignment="1">
      <alignment horizontal="center" vertical="center"/>
    </xf>
    <xf numFmtId="0" fontId="1" fillId="57" borderId="2" xfId="1" applyFill="1" applyBorder="1" applyAlignment="1">
      <alignment horizontal="center" vertical="center" wrapText="1"/>
    </xf>
    <xf numFmtId="0" fontId="1" fillId="20" borderId="2" xfId="1" applyFill="1" applyBorder="1" applyAlignment="1">
      <alignment horizontal="center" vertical="center"/>
    </xf>
    <xf numFmtId="0" fontId="1" fillId="54" borderId="5" xfId="1" applyFill="1" applyBorder="1" applyAlignment="1">
      <alignment horizontal="center" vertical="center" wrapText="1"/>
    </xf>
    <xf numFmtId="0" fontId="1" fillId="0" borderId="15" xfId="1" applyBorder="1" applyAlignment="1"/>
    <xf numFmtId="0" fontId="1" fillId="0" borderId="6" xfId="1" applyBorder="1" applyAlignment="1"/>
    <xf numFmtId="0" fontId="1" fillId="59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58" borderId="2" xfId="1" applyFont="1" applyFill="1" applyBorder="1" applyAlignment="1">
      <alignment horizontal="center" vertical="center"/>
    </xf>
    <xf numFmtId="0" fontId="1" fillId="28" borderId="2" xfId="1" applyFont="1" applyFill="1" applyBorder="1" applyAlignment="1">
      <alignment horizontal="center" vertical="center" wrapText="1"/>
    </xf>
    <xf numFmtId="0" fontId="1" fillId="29" borderId="2" xfId="1" applyFont="1" applyFill="1" applyBorder="1" applyAlignment="1">
      <alignment horizontal="center" vertical="center"/>
    </xf>
    <xf numFmtId="0" fontId="1" fillId="60" borderId="2" xfId="1" applyFont="1" applyFill="1" applyBorder="1" applyAlignment="1">
      <alignment horizontal="center" vertical="center" wrapText="1"/>
    </xf>
    <xf numFmtId="0" fontId="1" fillId="25" borderId="2" xfId="1" applyFont="1" applyFill="1" applyBorder="1" applyAlignment="1">
      <alignment horizontal="center" vertical="center"/>
    </xf>
    <xf numFmtId="0" fontId="1" fillId="56" borderId="2" xfId="1" applyFill="1" applyBorder="1" applyAlignment="1">
      <alignment horizontal="center" vertical="center" wrapText="1"/>
    </xf>
    <xf numFmtId="0" fontId="1" fillId="18" borderId="2" xfId="1" applyFill="1" applyBorder="1" applyAlignment="1">
      <alignment horizontal="center" vertical="center"/>
    </xf>
    <xf numFmtId="0" fontId="1" fillId="55" borderId="5" xfId="1" applyFill="1" applyBorder="1" applyAlignment="1">
      <alignment horizontal="center" vertical="center" wrapText="1"/>
    </xf>
    <xf numFmtId="0" fontId="1" fillId="55" borderId="15" xfId="1" applyFill="1" applyBorder="1" applyAlignment="1">
      <alignment horizontal="center" vertical="center" wrapText="1"/>
    </xf>
    <xf numFmtId="0" fontId="1" fillId="55" borderId="6" xfId="1" applyFill="1" applyBorder="1" applyAlignment="1">
      <alignment horizontal="center" vertical="center" wrapText="1"/>
    </xf>
    <xf numFmtId="0" fontId="1" fillId="56" borderId="5" xfId="1" applyFill="1" applyBorder="1" applyAlignment="1">
      <alignment horizontal="center" vertical="center" wrapText="1"/>
    </xf>
    <xf numFmtId="0" fontId="1" fillId="56" borderId="15" xfId="1" applyFill="1" applyBorder="1" applyAlignment="1">
      <alignment horizontal="center" vertical="center" wrapText="1"/>
    </xf>
    <xf numFmtId="0" fontId="1" fillId="56" borderId="6" xfId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52" borderId="2" xfId="1" applyFont="1" applyFill="1" applyBorder="1" applyAlignment="1">
      <alignment horizontal="center" vertical="center" wrapText="1"/>
    </xf>
    <xf numFmtId="0" fontId="1" fillId="10" borderId="2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62" borderId="11" xfId="1" applyFont="1" applyFill="1" applyBorder="1" applyAlignment="1">
      <alignment horizontal="center" vertical="center"/>
    </xf>
    <xf numFmtId="0" fontId="1" fillId="32" borderId="11" xfId="1" applyFont="1" applyFill="1" applyBorder="1" applyAlignment="1">
      <alignment horizontal="center" vertical="center"/>
    </xf>
    <xf numFmtId="0" fontId="1" fillId="61" borderId="2" xfId="1" applyFill="1" applyBorder="1" applyAlignment="1">
      <alignment horizontal="center" vertical="center" wrapText="1"/>
    </xf>
    <xf numFmtId="0" fontId="1" fillId="63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1" borderId="5" xfId="1" applyFill="1" applyBorder="1" applyAlignment="1">
      <alignment horizontal="center" vertical="center"/>
    </xf>
    <xf numFmtId="0" fontId="1" fillId="21" borderId="15" xfId="1" applyFill="1" applyBorder="1" applyAlignment="1">
      <alignment horizontal="center" vertical="center"/>
    </xf>
    <xf numFmtId="0" fontId="1" fillId="21" borderId="6" xfId="1" applyFill="1" applyBorder="1" applyAlignment="1">
      <alignment horizontal="center" vertical="center"/>
    </xf>
    <xf numFmtId="0" fontId="1" fillId="23" borderId="5" xfId="1" applyFill="1" applyBorder="1" applyAlignment="1">
      <alignment horizontal="center" vertical="center"/>
    </xf>
    <xf numFmtId="0" fontId="1" fillId="23" borderId="15" xfId="1" applyFill="1" applyBorder="1" applyAlignment="1">
      <alignment horizontal="center" vertical="center"/>
    </xf>
    <xf numFmtId="0" fontId="1" fillId="23" borderId="6" xfId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9" borderId="2" xfId="1" applyFont="1" applyFill="1" applyBorder="1" applyAlignment="1">
      <alignment horizontal="center" vertical="center" wrapText="1"/>
    </xf>
    <xf numFmtId="0" fontId="1" fillId="13" borderId="2" xfId="1" applyFont="1" applyFill="1" applyBorder="1" applyAlignment="1">
      <alignment horizontal="center" vertical="center" wrapText="1"/>
    </xf>
    <xf numFmtId="0" fontId="1" fillId="14" borderId="2" xfId="1" applyFont="1" applyFill="1" applyBorder="1" applyAlignment="1">
      <alignment horizontal="center" vertical="center"/>
    </xf>
    <xf numFmtId="0" fontId="1" fillId="15" borderId="2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 wrapText="1"/>
    </xf>
    <xf numFmtId="0" fontId="1" fillId="7" borderId="15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26" borderId="2" xfId="1" applyFont="1" applyFill="1" applyBorder="1" applyAlignment="1">
      <alignment horizontal="center" vertical="center" wrapText="1"/>
    </xf>
    <xf numFmtId="0" fontId="1" fillId="24" borderId="2" xfId="1" applyFont="1" applyFill="1" applyBorder="1" applyAlignment="1">
      <alignment horizontal="center" vertical="center" wrapText="1"/>
    </xf>
    <xf numFmtId="0" fontId="1" fillId="28" borderId="2" xfId="1" applyFill="1" applyBorder="1" applyAlignment="1">
      <alignment horizontal="center" vertical="center" wrapText="1"/>
    </xf>
    <xf numFmtId="0" fontId="1" fillId="31" borderId="11" xfId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horizontal="center" vertical="center" wrapText="1"/>
    </xf>
    <xf numFmtId="0" fontId="1" fillId="19" borderId="2" xfId="1" applyFont="1" applyFill="1" applyBorder="1" applyAlignment="1">
      <alignment horizontal="center" vertical="center"/>
    </xf>
    <xf numFmtId="0" fontId="7" fillId="12" borderId="2" xfId="1" applyFont="1" applyFill="1" applyBorder="1" applyAlignment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1" fillId="17" borderId="2" xfId="1" applyFont="1" applyFill="1" applyBorder="1" applyAlignment="1">
      <alignment horizontal="center" vertical="center" wrapText="1"/>
    </xf>
    <xf numFmtId="0" fontId="1" fillId="26" borderId="2" xfId="1" applyFill="1" applyBorder="1" applyAlignment="1">
      <alignment horizontal="center" vertical="center" wrapText="1"/>
    </xf>
    <xf numFmtId="0" fontId="1" fillId="23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0" borderId="2" xfId="1" applyFill="1" applyBorder="1" applyAlignment="1">
      <alignment horizontal="center" vertical="center" wrapText="1"/>
    </xf>
    <xf numFmtId="0" fontId="1" fillId="76" borderId="5" xfId="1" applyFill="1" applyBorder="1" applyAlignment="1">
      <alignment horizontal="center" vertical="center" wrapText="1"/>
    </xf>
    <xf numFmtId="0" fontId="1" fillId="76" borderId="15" xfId="1" applyFill="1" applyBorder="1" applyAlignment="1">
      <alignment horizontal="center" vertical="center" wrapText="1"/>
    </xf>
    <xf numFmtId="0" fontId="1" fillId="76" borderId="6" xfId="1" applyFill="1" applyBorder="1" applyAlignment="1">
      <alignment horizontal="center" vertical="center" wrapText="1"/>
    </xf>
    <xf numFmtId="0" fontId="1" fillId="80" borderId="5" xfId="1" applyFill="1" applyBorder="1" applyAlignment="1">
      <alignment horizontal="center" vertical="center"/>
    </xf>
    <xf numFmtId="0" fontId="1" fillId="80" borderId="15" xfId="1" applyFill="1" applyBorder="1" applyAlignment="1">
      <alignment horizontal="center" vertical="center"/>
    </xf>
    <xf numFmtId="0" fontId="1" fillId="80" borderId="6" xfId="1" applyFill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 wrapText="1"/>
    </xf>
    <xf numFmtId="20" fontId="2" fillId="0" borderId="20" xfId="0" applyNumberFormat="1" applyFont="1" applyBorder="1" applyAlignment="1">
      <alignment horizontal="center" vertical="center" wrapText="1"/>
    </xf>
    <xf numFmtId="0" fontId="1" fillId="35" borderId="5" xfId="1" applyFill="1" applyBorder="1" applyAlignment="1">
      <alignment horizontal="center" vertical="center" wrapText="1"/>
    </xf>
    <xf numFmtId="0" fontId="1" fillId="35" borderId="15" xfId="1" applyFill="1" applyBorder="1" applyAlignment="1">
      <alignment horizontal="center" vertical="center" wrapText="1"/>
    </xf>
    <xf numFmtId="0" fontId="1" fillId="54" borderId="5" xfId="1" applyFont="1" applyFill="1" applyBorder="1" applyAlignment="1">
      <alignment horizontal="center" vertical="center" wrapText="1"/>
    </xf>
    <xf numFmtId="0" fontId="1" fillId="0" borderId="15" xfId="1" applyFont="1" applyBorder="1" applyAlignment="1">
      <alignment wrapText="1"/>
    </xf>
    <xf numFmtId="0" fontId="1" fillId="0" borderId="6" xfId="1" applyFont="1" applyBorder="1" applyAlignment="1">
      <alignment wrapText="1"/>
    </xf>
    <xf numFmtId="2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6" borderId="5" xfId="1" applyFill="1" applyBorder="1" applyAlignment="1">
      <alignment horizontal="center" vertical="center" wrapText="1"/>
    </xf>
    <xf numFmtId="0" fontId="1" fillId="0" borderId="15" xfId="1" applyBorder="1" applyAlignment="1">
      <alignment wrapText="1"/>
    </xf>
    <xf numFmtId="0" fontId="1" fillId="0" borderId="6" xfId="1" applyBorder="1" applyAlignment="1">
      <alignment wrapText="1"/>
    </xf>
    <xf numFmtId="20" fontId="2" fillId="0" borderId="25" xfId="0" applyNumberFormat="1" applyFont="1" applyBorder="1" applyAlignment="1">
      <alignment horizontal="center" vertical="center" wrapText="1"/>
    </xf>
    <xf numFmtId="0" fontId="1" fillId="42" borderId="22" xfId="1" applyFont="1" applyFill="1" applyBorder="1" applyAlignment="1">
      <alignment horizontal="center" vertical="center" wrapText="1"/>
    </xf>
    <xf numFmtId="0" fontId="1" fillId="0" borderId="23" xfId="1" applyFont="1" applyBorder="1" applyAlignment="1">
      <alignment wrapText="1"/>
    </xf>
    <xf numFmtId="0" fontId="1" fillId="0" borderId="24" xfId="1" applyFont="1" applyBorder="1" applyAlignment="1">
      <alignment wrapText="1"/>
    </xf>
    <xf numFmtId="0" fontId="1" fillId="34" borderId="5" xfId="1" applyFill="1" applyBorder="1" applyAlignment="1">
      <alignment horizontal="center" vertical="center" wrapText="1"/>
    </xf>
    <xf numFmtId="0" fontId="1" fillId="40" borderId="22" xfId="1" applyFont="1" applyFill="1" applyBorder="1" applyAlignment="1">
      <alignment horizontal="center" vertical="center" wrapText="1"/>
    </xf>
    <xf numFmtId="0" fontId="1" fillId="39" borderId="5" xfId="1" applyFont="1" applyFill="1" applyBorder="1" applyAlignment="1">
      <alignment horizontal="center" vertical="center" wrapText="1"/>
    </xf>
    <xf numFmtId="0" fontId="1" fillId="33" borderId="5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40" borderId="23" xfId="1" applyFont="1" applyFill="1" applyBorder="1" applyAlignment="1">
      <alignment horizontal="center" vertical="center" wrapText="1"/>
    </xf>
    <xf numFmtId="0" fontId="1" fillId="40" borderId="24" xfId="1" applyFont="1" applyFill="1" applyBorder="1" applyAlignment="1">
      <alignment horizontal="center" vertical="center" wrapText="1"/>
    </xf>
    <xf numFmtId="0" fontId="1" fillId="36" borderId="2" xfId="1" applyFill="1" applyBorder="1" applyAlignment="1">
      <alignment horizontal="center" vertical="center" wrapText="1"/>
    </xf>
    <xf numFmtId="0" fontId="1" fillId="41" borderId="22" xfId="1" applyFill="1" applyBorder="1" applyAlignment="1">
      <alignment horizontal="center" vertical="center" wrapText="1"/>
    </xf>
    <xf numFmtId="0" fontId="1" fillId="41" borderId="23" xfId="1" applyFont="1" applyFill="1" applyBorder="1" applyAlignment="1">
      <alignment horizontal="center" vertical="center" wrapText="1"/>
    </xf>
    <xf numFmtId="0" fontId="1" fillId="41" borderId="24" xfId="1" applyFont="1" applyFill="1" applyBorder="1" applyAlignment="1">
      <alignment horizontal="center" vertical="center" wrapText="1"/>
    </xf>
    <xf numFmtId="0" fontId="1" fillId="80" borderId="5" xfId="1" applyFill="1" applyBorder="1" applyAlignment="1">
      <alignment horizontal="center" vertical="center" wrapText="1"/>
    </xf>
    <xf numFmtId="0" fontId="1" fillId="80" borderId="15" xfId="1" applyFill="1" applyBorder="1" applyAlignment="1">
      <alignment horizontal="center" vertical="center" wrapText="1"/>
    </xf>
    <xf numFmtId="0" fontId="1" fillId="80" borderId="6" xfId="1" applyFill="1" applyBorder="1" applyAlignment="1">
      <alignment horizontal="center" vertical="center" wrapText="1"/>
    </xf>
    <xf numFmtId="0" fontId="1" fillId="37" borderId="5" xfId="1" applyFill="1" applyBorder="1" applyAlignment="1">
      <alignment horizontal="center" vertical="center" wrapText="1"/>
    </xf>
    <xf numFmtId="0" fontId="1" fillId="37" borderId="15" xfId="1" applyFill="1" applyBorder="1" applyAlignment="1">
      <alignment horizontal="center" vertical="center" wrapText="1"/>
    </xf>
    <xf numFmtId="0" fontId="1" fillId="37" borderId="6" xfId="1" applyFill="1" applyBorder="1" applyAlignment="1">
      <alignment horizontal="center" vertical="center" wrapText="1"/>
    </xf>
    <xf numFmtId="0" fontId="1" fillId="81" borderId="5" xfId="1" applyFill="1" applyBorder="1" applyAlignment="1">
      <alignment horizontal="center" vertical="center" wrapText="1"/>
    </xf>
    <xf numFmtId="0" fontId="1" fillId="81" borderId="15" xfId="1" applyFill="1" applyBorder="1" applyAlignment="1">
      <alignment horizontal="center" vertical="center" wrapText="1"/>
    </xf>
    <xf numFmtId="0" fontId="1" fillId="81" borderId="6" xfId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50" borderId="11" xfId="1" applyFont="1" applyFill="1" applyBorder="1" applyAlignment="1">
      <alignment horizontal="center" vertical="center" wrapText="1"/>
    </xf>
    <xf numFmtId="0" fontId="1" fillId="22" borderId="11" xfId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horizontal="center" vertical="center" wrapText="1"/>
    </xf>
    <xf numFmtId="0" fontId="1" fillId="43" borderId="2" xfId="1" applyFont="1" applyFill="1" applyBorder="1" applyAlignment="1">
      <alignment horizontal="center" vertical="center" wrapText="1"/>
    </xf>
    <xf numFmtId="0" fontId="1" fillId="45" borderId="2" xfId="1" applyFont="1" applyFill="1" applyBorder="1" applyAlignment="1">
      <alignment horizontal="center" vertical="center" wrapText="1"/>
    </xf>
    <xf numFmtId="0" fontId="1" fillId="44" borderId="2" xfId="1" applyFont="1" applyFill="1" applyBorder="1" applyAlignment="1">
      <alignment horizontal="center" vertical="center" wrapText="1"/>
    </xf>
    <xf numFmtId="0" fontId="1" fillId="48" borderId="2" xfId="1" applyFont="1" applyFill="1" applyBorder="1" applyAlignment="1">
      <alignment horizontal="center" vertical="center" wrapText="1"/>
    </xf>
    <xf numFmtId="0" fontId="1" fillId="46" borderId="2" xfId="1" applyFont="1" applyFill="1" applyBorder="1" applyAlignment="1">
      <alignment horizontal="center" vertical="center" wrapText="1"/>
    </xf>
    <xf numFmtId="0" fontId="1" fillId="47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PilatesGRtmica" TargetMode="External"/><Relationship Id="rId2" Type="http://schemas.openxmlformats.org/officeDocument/2006/relationships/hyperlink" Target="https://sotodelreal.eternity.online/videoconferencia.php?sala=Baile1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GimnasiasTeraputicas" TargetMode="External"/><Relationship Id="rId5" Type="http://schemas.openxmlformats.org/officeDocument/2006/relationships/hyperlink" Target="https://sotodelreal.eternity.online/videoconferencia.php?sala=ActividadesDirigidas2GimnasioyPiscin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otodelreal.eternity.online/videoconferencia.php?sala=YogaCorrectvaTaichi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7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2" Type="http://schemas.openxmlformats.org/officeDocument/2006/relationships/hyperlink" Target="https://sotodelreal.eternity.online/videoconferencia.php?sala=HistoriaArteCostura" TargetMode="External"/><Relationship Id="rId1" Type="http://schemas.openxmlformats.org/officeDocument/2006/relationships/hyperlink" Target="https://sotodelreal.eternity.online/videoconferencia.php?sala=InformticayFotografa" TargetMode="External"/><Relationship Id="rId6" Type="http://schemas.openxmlformats.org/officeDocument/2006/relationships/hyperlink" Target="https://sotodelreal.eternity.online/videoconferencia.php?sala=EntrenamientoFuncional" TargetMode="External"/><Relationship Id="rId5" Type="http://schemas.openxmlformats.org/officeDocument/2006/relationships/hyperlink" Target="https://sotodelreal.eternity.online/videoconferencia.php?sala=GimnasiasTeraputicas" TargetMode="External"/><Relationship Id="rId4" Type="http://schemas.openxmlformats.org/officeDocument/2006/relationships/hyperlink" Target="https://sotodelreal.eternity.online/videoconferencia.php?sala=ActividadesDirigidas2GimnasioyPiscin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ActividadesDirigidas2GimnasioyPiscina" TargetMode="External"/><Relationship Id="rId3" Type="http://schemas.openxmlformats.org/officeDocument/2006/relationships/hyperlink" Target="https://sotodelreal.eternity.online/videoconferencia.php?sala=ActividadesBiblioteca" TargetMode="External"/><Relationship Id="rId7" Type="http://schemas.openxmlformats.org/officeDocument/2006/relationships/hyperlink" Target="https://sotodelreal.eternity.online/videoconferencia.php?sala=Baile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1" Type="http://schemas.openxmlformats.org/officeDocument/2006/relationships/hyperlink" Target="https://sotodelreal.eternity.online/videoconferencia.php?sala=PilatesGRtmica" TargetMode="External"/><Relationship Id="rId6" Type="http://schemas.openxmlformats.org/officeDocument/2006/relationships/hyperlink" Target="https://sotodelreal.eternity.online/videoconferencia.php?sala=YogaCorrectvaTaichi" TargetMode="External"/><Relationship Id="rId11" Type="http://schemas.openxmlformats.org/officeDocument/2006/relationships/hyperlink" Target="https://sotodelreal.eternity.online/videoconferencia.php?sala=InformticayFotografa" TargetMode="External"/><Relationship Id="rId5" Type="http://schemas.openxmlformats.org/officeDocument/2006/relationships/hyperlink" Target="https://sotodelreal.eternity.online/videoconferencia.php?sala=EntrenamientoFuncional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GimnasiasTeraputicas" TargetMode="External"/><Relationship Id="rId9" Type="http://schemas.openxmlformats.org/officeDocument/2006/relationships/hyperlink" Target="https://sotodelreal.eternity.online/videoconferencia.php?sala=ActividadesDirigidas1GimnasioyPiscina&amp;nombre=Actividades+Dirigidas+1-Gimnasio+y+Piscin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otodelreal.eternity.online/videoconferencia.php?sala=ActividadesDirigidas2GimnasioyPiscina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Baile2" TargetMode="External"/><Relationship Id="rId6" Type="http://schemas.openxmlformats.org/officeDocument/2006/relationships/hyperlink" Target="https://sotodelreal.eternity.online/videoconferencia.php?sala=YogaCorrectvaTaichi" TargetMode="External"/><Relationship Id="rId5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GimnasiasTeraputica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otodelreal.eternity.online/videoconferencia.php?sala=GimnasiasTeraputicas" TargetMode="External"/><Relationship Id="rId3" Type="http://schemas.openxmlformats.org/officeDocument/2006/relationships/hyperlink" Target="https://sotodelreal.eternity.online/videoconferencia.php?sala=ManualidadesArtattackGmantenimiento&amp;nombre=Manualidades%2FArt+attack%2FG.+mantenimiento" TargetMode="External"/><Relationship Id="rId7" Type="http://schemas.openxmlformats.org/officeDocument/2006/relationships/hyperlink" Target="https://sotodelreal.eternity.online/videoconferencia.php?sala=ActividadesDirigidas2GimnasioyPiscina" TargetMode="External"/><Relationship Id="rId2" Type="http://schemas.openxmlformats.org/officeDocument/2006/relationships/hyperlink" Target="https://sotodelreal.eternity.online/videoconferencia.php?sala=DibujoPinturaTeatro" TargetMode="External"/><Relationship Id="rId1" Type="http://schemas.openxmlformats.org/officeDocument/2006/relationships/hyperlink" Target="https://sotodelreal.eternity.online/videoconferencia.php?sala=HistoriaArteCostura" TargetMode="External"/><Relationship Id="rId6" Type="http://schemas.openxmlformats.org/officeDocument/2006/relationships/hyperlink" Target="https://sotodelreal.eternity.online/videoconferencia.php?sala=ActividadesDirigidas1GimnasioyPiscina&amp;nombre=Actividades+Dirigidas+1-Gimnasio+y+Piscina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sotodelreal.eternity.online/videoconferencia.php?sala=PilatesGRtmica" TargetMode="External"/><Relationship Id="rId10" Type="http://schemas.openxmlformats.org/officeDocument/2006/relationships/hyperlink" Target="https://sotodelreal.eternity.online/videoconferencia.php?sala=Ajedrez" TargetMode="External"/><Relationship Id="rId4" Type="http://schemas.openxmlformats.org/officeDocument/2006/relationships/hyperlink" Target="https://sotodelreal.eternity.online/videoconferencia.php?sala=ActividadesBiblioteca" TargetMode="External"/><Relationship Id="rId9" Type="http://schemas.openxmlformats.org/officeDocument/2006/relationships/hyperlink" Target="https://sotodelreal.eternity.online/videoconferencia.php?sala=EntrenamientoFun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7"/>
  <sheetViews>
    <sheetView topLeftCell="A4" zoomScale="60" zoomScaleNormal="60" workbookViewId="0">
      <selection activeCell="Q17" sqref="Q17"/>
    </sheetView>
  </sheetViews>
  <sheetFormatPr baseColWidth="10" defaultColWidth="12.625" defaultRowHeight="15" customHeight="1" x14ac:dyDescent="0.4"/>
  <cols>
    <col min="1" max="1" width="10.125" bestFit="1" customWidth="1"/>
    <col min="2" max="2" width="14.375" style="1" bestFit="1" customWidth="1"/>
    <col min="3" max="3" width="14.75" style="1" customWidth="1"/>
    <col min="4" max="4" width="18.125" style="1" bestFit="1" customWidth="1"/>
    <col min="5" max="5" width="19.125" style="1" customWidth="1"/>
    <col min="6" max="6" width="13.625" style="4" bestFit="1" customWidth="1"/>
    <col min="7" max="7" width="19.375" style="1" bestFit="1" customWidth="1"/>
    <col min="8" max="8" width="18.375" style="1" customWidth="1"/>
    <col min="9" max="9" width="13.625" style="1" bestFit="1" customWidth="1"/>
    <col min="10" max="10" width="14.875" style="1" customWidth="1"/>
    <col min="11" max="11" width="19.125" style="1" bestFit="1" customWidth="1"/>
    <col min="12" max="22" width="10.625" customWidth="1"/>
  </cols>
  <sheetData>
    <row r="1" spans="1:11" x14ac:dyDescent="0.2">
      <c r="A1" s="13"/>
      <c r="B1" s="61" t="s">
        <v>6</v>
      </c>
      <c r="C1" s="61"/>
      <c r="D1" s="61"/>
      <c r="E1" s="61"/>
      <c r="F1" s="61"/>
      <c r="G1" s="61"/>
      <c r="H1" s="61"/>
      <c r="I1" s="61"/>
      <c r="J1" s="61"/>
      <c r="K1" s="62"/>
    </row>
    <row r="2" spans="1:11" s="3" customFormat="1" x14ac:dyDescent="0.2">
      <c r="A2" s="11"/>
      <c r="B2" s="9" t="str">
        <f>HYPERLINK("https://sotodelreal.eternity.online/videoconferencia.php?sala=HistoriaArteCostura","SALA 2")</f>
        <v>SALA 2</v>
      </c>
      <c r="C2" s="9" t="str">
        <f>HYPERLINK("https://sotodelreal.eternity.online/videoconferencia.php?sala=DibujoPinturaTeatro","SALA 3")</f>
        <v>SALA 3</v>
      </c>
      <c r="D2" s="9" t="str">
        <f>HYPERLINK("https://sotodelreal.eternity.online/videoconferencia.php?sala=Baile1 ","SALA 4")</f>
        <v>SALA 4</v>
      </c>
      <c r="E2" s="9" t="str">
        <f>HYPERLINK("https://sotodelreal.eternity.online/videoconferencia.php?sala=ManualidadesArtattackGmantenimiento&amp;nombre=Manualidades%2FArt+attack%2FG.+mantenimiento ","SALA 6")</f>
        <v>SALA 6</v>
      </c>
      <c r="F2" s="9" t="str">
        <f>HYPERLINK("https://sotodelreal.eternity.online/videoconferencia.php?sala=PilatesGRtmica","SALA 12")</f>
        <v>SALA 12</v>
      </c>
      <c r="G2" s="9" t="str">
        <f>HYPERLINK("https://sotodelreal.eternity.online/videoconferencia.php?sala=YogaCorrectvaTaichi","SALA 13")</f>
        <v>SALA 13</v>
      </c>
      <c r="H2" s="9" t="str">
        <f>HYPERLINK("https://sotodelreal.eternity.online/videoconferencia.php?sala=ActividadesDirigidas1GimnasioyPiscina&amp;nombre=Actividades+Dirigidas+1-Gimnasio+y+Piscina","SALA 14")</f>
        <v>SALA 14</v>
      </c>
      <c r="I2" s="9" t="str">
        <f>HYPERLINK("https://sotodelreal.eternity.online/videoconferencia.php?sala=ActividadesDirigidas2GimnasioyPiscina","SALA 15")</f>
        <v>SALA 15</v>
      </c>
      <c r="J2" s="9" t="str">
        <f>HYPERLINK("https://sotodelreal.eternity.online/videoconferencia.php?sala=GimnasiasTeraputicas","SALA 16")</f>
        <v>SALA 16</v>
      </c>
      <c r="K2" s="14" t="str">
        <f>HYPERLINK("https://sotodelreal.eternity.online/videoconferencia.php?sala=EntrenamientoFuncional ","SALA 17")</f>
        <v>SALA 17</v>
      </c>
    </row>
    <row r="3" spans="1:11" ht="14.25" customHeight="1" x14ac:dyDescent="0.2">
      <c r="A3" s="10"/>
      <c r="B3" s="6"/>
      <c r="C3" s="6"/>
      <c r="D3" s="6"/>
      <c r="E3" s="6"/>
      <c r="F3" s="6"/>
      <c r="G3" s="6"/>
      <c r="H3" s="32"/>
      <c r="I3" s="6"/>
      <c r="J3" s="63" t="str">
        <f>HYPERLINK("https://sotodelreal.eternity.online/videoconferencia.php?sala=GimnasiasTeraputicas ","GIMN. CORRECTIVA")</f>
        <v>GIMN. CORRECTIVA</v>
      </c>
      <c r="K3" s="43"/>
    </row>
    <row r="4" spans="1:11" ht="14.25" customHeight="1" x14ac:dyDescent="0.2">
      <c r="A4" s="53">
        <v>0.40625</v>
      </c>
      <c r="B4" s="6"/>
      <c r="C4" s="6"/>
      <c r="D4" s="6"/>
      <c r="E4" s="6"/>
      <c r="F4" s="6"/>
      <c r="G4" s="6"/>
      <c r="H4" s="32"/>
      <c r="I4" s="6"/>
      <c r="J4" s="64"/>
      <c r="K4" s="43"/>
    </row>
    <row r="5" spans="1:11" ht="14.25" customHeight="1" x14ac:dyDescent="0.2">
      <c r="A5" s="54"/>
      <c r="B5" s="6"/>
      <c r="C5" s="6"/>
      <c r="D5" s="6"/>
      <c r="E5" s="6"/>
      <c r="F5" s="6"/>
      <c r="G5" s="6"/>
      <c r="H5" s="32"/>
      <c r="I5" s="6"/>
      <c r="J5" s="64"/>
      <c r="K5" s="43"/>
    </row>
    <row r="6" spans="1:11" ht="14.25" customHeight="1" x14ac:dyDescent="0.2">
      <c r="A6" s="53">
        <v>0.41666666666666702</v>
      </c>
      <c r="B6" s="6"/>
      <c r="C6" s="6"/>
      <c r="D6" s="6"/>
      <c r="E6" s="6"/>
      <c r="F6" s="6"/>
      <c r="G6" s="6"/>
      <c r="H6" s="32"/>
      <c r="I6" s="6"/>
      <c r="J6" s="64"/>
      <c r="K6" s="43"/>
    </row>
    <row r="7" spans="1:11" ht="14.25" customHeight="1" x14ac:dyDescent="0.2">
      <c r="A7" s="54"/>
      <c r="B7" s="6"/>
      <c r="C7" s="6"/>
      <c r="D7" s="6"/>
      <c r="E7" s="6"/>
      <c r="F7" s="59" t="str">
        <f>HYPERLINK("https://sotodelreal.eternity.online/videoconferencia.php?sala=PilatesGRtmica","PILATES")</f>
        <v>PILATES</v>
      </c>
      <c r="G7" s="6"/>
      <c r="H7" s="72" t="str">
        <f>HYPERLINK("https://sotodelreal.eternity.online/videoconferencia.php?sala=ActividadesDirigidas1GimnasioyPiscina&amp;nombre=Actividades+Dirigidas+1-Gimnasio+y+Piscina","MUEVE-T")</f>
        <v>MUEVE-T</v>
      </c>
      <c r="I7" s="6"/>
      <c r="J7" s="64"/>
      <c r="K7" s="43"/>
    </row>
    <row r="8" spans="1:11" ht="14.25" customHeight="1" x14ac:dyDescent="0.2">
      <c r="A8" s="53">
        <v>0.42708333333333298</v>
      </c>
      <c r="B8" s="6"/>
      <c r="C8" s="6"/>
      <c r="D8" s="6"/>
      <c r="E8" s="6"/>
      <c r="F8" s="60"/>
      <c r="G8" s="6"/>
      <c r="H8" s="73"/>
      <c r="I8" s="6"/>
      <c r="J8" s="64"/>
      <c r="K8" s="43"/>
    </row>
    <row r="9" spans="1:11" ht="14.25" customHeight="1" x14ac:dyDescent="0.2">
      <c r="A9" s="54"/>
      <c r="B9" s="6"/>
      <c r="C9" s="6"/>
      <c r="D9" s="6"/>
      <c r="E9" s="6"/>
      <c r="F9" s="60"/>
      <c r="G9" s="6"/>
      <c r="H9" s="73"/>
      <c r="I9" s="6"/>
      <c r="J9" s="64"/>
      <c r="K9" s="43"/>
    </row>
    <row r="10" spans="1:11" ht="14.25" customHeight="1" x14ac:dyDescent="0.2">
      <c r="A10" s="53">
        <v>0.4375</v>
      </c>
      <c r="B10" s="6"/>
      <c r="C10" s="6"/>
      <c r="D10" s="6"/>
      <c r="E10" s="6"/>
      <c r="F10" s="60"/>
      <c r="G10" s="6"/>
      <c r="H10" s="73"/>
      <c r="I10" s="6"/>
      <c r="J10" s="64"/>
      <c r="K10" s="43"/>
    </row>
    <row r="11" spans="1:11" ht="14.25" customHeight="1" x14ac:dyDescent="0.2">
      <c r="A11" s="54"/>
      <c r="B11" s="6"/>
      <c r="C11" s="6"/>
      <c r="D11" s="6"/>
      <c r="E11" s="6"/>
      <c r="F11" s="60"/>
      <c r="G11" s="6"/>
      <c r="H11" s="73"/>
      <c r="I11" s="67" t="str">
        <f>HYPERLINK("https://sotodelreal.eternity.online/videoconferencia.php?sala=ActividadesDirigidas2GimnasioyPiscina","GIMN. SUAVE")</f>
        <v>GIMN. SUAVE</v>
      </c>
      <c r="J11" s="65" t="str">
        <f>HYPERLINK("https://sotodelreal.eternity.online/videoconferencia.php?sala=GimnasiasTeraputicas","GIMNASIA ACTIVA EMBARAZADAS")</f>
        <v>GIMNASIA ACTIVA EMBARAZADAS</v>
      </c>
      <c r="K11" s="43"/>
    </row>
    <row r="12" spans="1:11" ht="14.25" customHeight="1" x14ac:dyDescent="0.2">
      <c r="A12" s="53">
        <v>0.44791666666666702</v>
      </c>
      <c r="B12" s="6"/>
      <c r="C12" s="6"/>
      <c r="D12" s="6"/>
      <c r="E12" s="6"/>
      <c r="F12" s="60"/>
      <c r="G12" s="6"/>
      <c r="H12" s="73"/>
      <c r="I12" s="68"/>
      <c r="J12" s="66"/>
      <c r="K12" s="43"/>
    </row>
    <row r="13" spans="1:11" ht="14.25" customHeight="1" x14ac:dyDescent="0.2">
      <c r="A13" s="54"/>
      <c r="B13" s="6"/>
      <c r="C13" s="6"/>
      <c r="D13" s="6"/>
      <c r="E13" s="6"/>
      <c r="F13" s="60"/>
      <c r="G13" s="6"/>
      <c r="H13" s="73"/>
      <c r="I13" s="68"/>
      <c r="J13" s="66"/>
      <c r="K13" s="43"/>
    </row>
    <row r="14" spans="1:11" ht="14.25" customHeight="1" x14ac:dyDescent="0.2">
      <c r="A14" s="53">
        <v>0.45833333333333298</v>
      </c>
      <c r="B14" s="6"/>
      <c r="C14" s="6"/>
      <c r="D14" s="6"/>
      <c r="E14" s="6"/>
      <c r="F14" s="60"/>
      <c r="G14" s="6"/>
      <c r="H14" s="74"/>
      <c r="I14" s="68"/>
      <c r="J14" s="66"/>
      <c r="K14" s="43"/>
    </row>
    <row r="15" spans="1:11" ht="14.25" customHeight="1" x14ac:dyDescent="0.2">
      <c r="A15" s="54"/>
      <c r="B15" s="6"/>
      <c r="C15" s="6"/>
      <c r="D15" s="6"/>
      <c r="E15" s="6"/>
      <c r="F15" s="59" t="str">
        <f>HYPERLINK("https://sotodelreal.eternity.online/videoconferencia.php?sala=PilatesGRtmica","PILATES")</f>
        <v>PILATES</v>
      </c>
      <c r="G15" s="6"/>
      <c r="H15" s="69" t="str">
        <f>HYPERLINK("https://sotodelreal.eternity.online/videoconferencia.php?sala=ActividadesDirigidas1GimnasioyPiscina&amp;nombre=Actividades+Dirigidas+1-Gimnasio+y+Piscina ","HIPOPRESIVOS")</f>
        <v>HIPOPRESIVOS</v>
      </c>
      <c r="I15" s="68"/>
      <c r="J15" s="66"/>
      <c r="K15" s="43"/>
    </row>
    <row r="16" spans="1:11" ht="14.25" customHeight="1" x14ac:dyDescent="0.2">
      <c r="A16" s="53">
        <v>0.46875</v>
      </c>
      <c r="B16" s="6"/>
      <c r="C16" s="6"/>
      <c r="D16" s="6"/>
      <c r="E16" s="6"/>
      <c r="F16" s="60"/>
      <c r="G16" s="6"/>
      <c r="H16" s="70"/>
      <c r="I16" s="68"/>
      <c r="J16" s="66"/>
      <c r="K16" s="43"/>
    </row>
    <row r="17" spans="1:11" ht="15.75" customHeight="1" x14ac:dyDescent="0.2">
      <c r="A17" s="54"/>
      <c r="B17" s="6"/>
      <c r="C17" s="6"/>
      <c r="D17" s="6"/>
      <c r="E17" s="6"/>
      <c r="F17" s="60"/>
      <c r="G17" s="6"/>
      <c r="H17" s="70"/>
      <c r="I17" s="68"/>
      <c r="J17" s="66"/>
      <c r="K17" s="43"/>
    </row>
    <row r="18" spans="1:11" ht="18" customHeight="1" x14ac:dyDescent="0.2">
      <c r="A18" s="53">
        <v>0.47916666666666702</v>
      </c>
      <c r="B18" s="6"/>
      <c r="C18" s="6"/>
      <c r="D18" s="6"/>
      <c r="E18" s="6"/>
      <c r="F18" s="60"/>
      <c r="G18" s="6"/>
      <c r="H18" s="70"/>
      <c r="I18" s="68"/>
      <c r="J18" s="66"/>
      <c r="K18" s="43"/>
    </row>
    <row r="19" spans="1:11" ht="14.25" hidden="1" customHeight="1" x14ac:dyDescent="0.2">
      <c r="A19" s="54"/>
      <c r="B19" s="6"/>
      <c r="C19" s="6"/>
      <c r="D19" s="6"/>
      <c r="E19" s="6"/>
      <c r="F19" s="60"/>
      <c r="G19" s="6"/>
      <c r="H19" s="70"/>
      <c r="I19" s="6"/>
      <c r="J19" s="6"/>
      <c r="K19" s="43"/>
    </row>
    <row r="20" spans="1:11" ht="14.25" customHeight="1" x14ac:dyDescent="0.2">
      <c r="A20" s="53">
        <v>0.48958333333333298</v>
      </c>
      <c r="B20" s="6"/>
      <c r="C20" s="6"/>
      <c r="D20" s="6"/>
      <c r="E20" s="6"/>
      <c r="F20" s="60"/>
      <c r="G20" s="6"/>
      <c r="H20" s="70"/>
      <c r="I20" s="6"/>
      <c r="J20" s="6"/>
      <c r="K20" s="43"/>
    </row>
    <row r="21" spans="1:11" ht="14.25" customHeight="1" x14ac:dyDescent="0.2">
      <c r="A21" s="54"/>
      <c r="B21" s="6"/>
      <c r="C21" s="6"/>
      <c r="D21" s="6"/>
      <c r="E21" s="6"/>
      <c r="F21" s="60"/>
      <c r="G21" s="6"/>
      <c r="H21" s="70"/>
      <c r="I21" s="6"/>
      <c r="J21" s="6"/>
      <c r="K21" s="43"/>
    </row>
    <row r="22" spans="1:11" ht="14.25" customHeight="1" x14ac:dyDescent="0.2">
      <c r="A22" s="53">
        <v>0.5</v>
      </c>
      <c r="B22" s="6"/>
      <c r="C22" s="6"/>
      <c r="D22" s="6"/>
      <c r="E22" s="6"/>
      <c r="F22" s="60"/>
      <c r="G22" s="6"/>
      <c r="H22" s="71"/>
      <c r="I22" s="6"/>
      <c r="J22" s="6"/>
      <c r="K22" s="43"/>
    </row>
    <row r="23" spans="1:11" ht="14.25" customHeight="1" x14ac:dyDescent="0.2">
      <c r="A23" s="54"/>
      <c r="B23" s="6"/>
      <c r="C23" s="6"/>
      <c r="D23" s="6"/>
      <c r="E23" s="6"/>
      <c r="F23" s="59" t="str">
        <f>HYPERLINK("https://sotodelreal.eternity.online/videoconferencia.php?sala=PilatesGRtmica","PILATES")</f>
        <v>PILATES</v>
      </c>
      <c r="G23" s="6"/>
      <c r="H23" s="32"/>
      <c r="I23" s="6"/>
      <c r="J23" s="6"/>
      <c r="K23" s="43"/>
    </row>
    <row r="24" spans="1:11" ht="14.25" customHeight="1" x14ac:dyDescent="0.2">
      <c r="A24" s="53">
        <v>0.51041666666666696</v>
      </c>
      <c r="B24" s="6"/>
      <c r="C24" s="6"/>
      <c r="D24" s="6"/>
      <c r="E24" s="6"/>
      <c r="F24" s="60"/>
      <c r="G24" s="6"/>
      <c r="H24" s="32"/>
      <c r="I24" s="6"/>
      <c r="J24" s="6"/>
      <c r="K24" s="43"/>
    </row>
    <row r="25" spans="1:11" ht="14.25" customHeight="1" x14ac:dyDescent="0.2">
      <c r="A25" s="54"/>
      <c r="B25" s="6"/>
      <c r="C25" s="6"/>
      <c r="D25" s="6"/>
      <c r="E25" s="6"/>
      <c r="F25" s="60"/>
      <c r="G25" s="6"/>
      <c r="H25" s="32"/>
      <c r="I25" s="6"/>
      <c r="J25" s="6"/>
      <c r="K25" s="43"/>
    </row>
    <row r="26" spans="1:11" ht="14.25" customHeight="1" x14ac:dyDescent="0.2">
      <c r="A26" s="53">
        <v>0.52083333333333304</v>
      </c>
      <c r="B26" s="6"/>
      <c r="C26" s="6"/>
      <c r="D26" s="6"/>
      <c r="E26" s="6"/>
      <c r="F26" s="60"/>
      <c r="G26" s="6"/>
      <c r="H26" s="32"/>
      <c r="I26" s="6"/>
      <c r="J26" s="6"/>
      <c r="K26" s="43"/>
    </row>
    <row r="27" spans="1:11" ht="14.25" customHeight="1" x14ac:dyDescent="0.2">
      <c r="A27" s="54"/>
      <c r="B27" s="6"/>
      <c r="C27" s="6"/>
      <c r="D27" s="6"/>
      <c r="E27" s="6"/>
      <c r="F27" s="60"/>
      <c r="G27" s="6"/>
      <c r="H27" s="32"/>
      <c r="I27" s="6"/>
      <c r="J27" s="6"/>
      <c r="K27" s="43"/>
    </row>
    <row r="28" spans="1:11" ht="14.25" customHeight="1" x14ac:dyDescent="0.2">
      <c r="A28" s="53">
        <v>0.53125</v>
      </c>
      <c r="B28" s="6"/>
      <c r="C28" s="6"/>
      <c r="D28" s="6"/>
      <c r="E28" s="6"/>
      <c r="F28" s="60"/>
      <c r="G28" s="6"/>
      <c r="H28" s="32"/>
      <c r="I28" s="6"/>
      <c r="J28" s="6"/>
      <c r="K28" s="43"/>
    </row>
    <row r="29" spans="1:11" ht="14.25" customHeight="1" x14ac:dyDescent="0.2">
      <c r="A29" s="54"/>
      <c r="B29" s="6"/>
      <c r="C29" s="6"/>
      <c r="D29" s="6"/>
      <c r="E29" s="6"/>
      <c r="F29" s="60"/>
      <c r="G29" s="6"/>
      <c r="H29" s="32"/>
      <c r="I29" s="6"/>
      <c r="J29" s="6"/>
      <c r="K29" s="43"/>
    </row>
    <row r="30" spans="1:11" ht="14.25" customHeight="1" x14ac:dyDescent="0.2">
      <c r="A30" s="53">
        <v>0.54166666666666796</v>
      </c>
      <c r="B30" s="6"/>
      <c r="C30" s="6"/>
      <c r="D30" s="6"/>
      <c r="E30" s="6"/>
      <c r="F30" s="60"/>
      <c r="G30" s="6"/>
      <c r="H30" s="32"/>
      <c r="I30" s="6"/>
      <c r="J30" s="6"/>
      <c r="K30" s="43"/>
    </row>
    <row r="31" spans="1:11" ht="14.25" customHeight="1" x14ac:dyDescent="0.2">
      <c r="A31" s="54"/>
      <c r="B31" s="6"/>
      <c r="C31" s="6"/>
      <c r="D31" s="6"/>
      <c r="E31" s="6"/>
      <c r="F31" s="8"/>
      <c r="G31" s="6"/>
      <c r="H31" s="32"/>
      <c r="I31" s="6"/>
      <c r="J31" s="6"/>
      <c r="K31" s="43"/>
    </row>
    <row r="32" spans="1:11" ht="14.25" customHeight="1" x14ac:dyDescent="0.2">
      <c r="A32" s="53">
        <v>0.67708333333333337</v>
      </c>
      <c r="B32" s="6"/>
      <c r="C32" s="6"/>
      <c r="D32" s="6"/>
      <c r="E32" s="6"/>
      <c r="F32" s="6"/>
      <c r="G32" s="6"/>
      <c r="H32" s="32"/>
      <c r="I32" s="6"/>
      <c r="J32" s="6"/>
      <c r="K32" s="43"/>
    </row>
    <row r="33" spans="1:11" ht="14.25" customHeight="1" x14ac:dyDescent="0.2">
      <c r="A33" s="54"/>
      <c r="B33" s="6"/>
      <c r="C33" s="6"/>
      <c r="D33" s="6"/>
      <c r="E33" s="6"/>
      <c r="F33" s="6"/>
      <c r="G33" s="6"/>
      <c r="H33" s="32"/>
      <c r="I33" s="6"/>
      <c r="J33" s="6"/>
      <c r="K33" s="43"/>
    </row>
    <row r="34" spans="1:11" ht="14.25" customHeight="1" x14ac:dyDescent="0.2">
      <c r="A34" s="53">
        <v>0.6875</v>
      </c>
      <c r="B34" s="6"/>
      <c r="C34" s="6"/>
      <c r="D34" s="6"/>
      <c r="E34" s="6"/>
      <c r="F34" s="6"/>
      <c r="G34" s="6"/>
      <c r="H34" s="32"/>
      <c r="I34" s="6"/>
      <c r="J34" s="6"/>
      <c r="K34" s="43"/>
    </row>
    <row r="35" spans="1:11" ht="14.25" customHeight="1" x14ac:dyDescent="0.2">
      <c r="A35" s="54"/>
      <c r="B35" s="6"/>
      <c r="C35" s="6"/>
      <c r="D35" s="6"/>
      <c r="E35" s="6"/>
      <c r="F35" s="6"/>
      <c r="G35" s="6"/>
      <c r="H35" s="32"/>
      <c r="I35" s="6"/>
      <c r="J35" s="6"/>
      <c r="K35" s="43"/>
    </row>
    <row r="36" spans="1:11" ht="14.25" customHeight="1" x14ac:dyDescent="0.2">
      <c r="A36" s="53">
        <v>0.69791666666666696</v>
      </c>
      <c r="B36" s="6"/>
      <c r="C36" s="6"/>
      <c r="D36" s="6"/>
      <c r="E36" s="6"/>
      <c r="F36" s="6"/>
      <c r="G36" s="6"/>
      <c r="H36" s="32"/>
      <c r="I36" s="6"/>
      <c r="J36" s="6"/>
      <c r="K36" s="43"/>
    </row>
    <row r="37" spans="1:11" ht="14.25" customHeight="1" x14ac:dyDescent="0.2">
      <c r="A37" s="54"/>
      <c r="B37" s="6"/>
      <c r="C37" s="6"/>
      <c r="D37" s="6"/>
      <c r="E37" s="6"/>
      <c r="F37" s="6"/>
      <c r="G37" s="6"/>
      <c r="H37" s="32"/>
      <c r="I37" s="6"/>
      <c r="J37" s="6"/>
      <c r="K37" s="43"/>
    </row>
    <row r="38" spans="1:11" ht="14.25" customHeight="1" x14ac:dyDescent="0.2">
      <c r="A38" s="53">
        <v>0.70833333333333404</v>
      </c>
      <c r="B38" s="6"/>
      <c r="C38" s="6"/>
      <c r="D38" s="6"/>
      <c r="E38" s="6"/>
      <c r="F38" s="6"/>
      <c r="G38" s="6"/>
      <c r="H38" s="32"/>
      <c r="I38" s="6"/>
      <c r="J38" s="6"/>
      <c r="K38" s="43"/>
    </row>
    <row r="39" spans="1:11" ht="14.25" customHeight="1" x14ac:dyDescent="0.2">
      <c r="A39" s="54"/>
      <c r="B39" s="6"/>
      <c r="C39" s="6"/>
      <c r="D39" s="12"/>
      <c r="E39" s="6"/>
      <c r="F39" s="59" t="str">
        <f>HYPERLINK("https://sotodelreal.eternity.online/videoconferencia.php?sala=PilatesGRtmica","PILATES")</f>
        <v>PILATES</v>
      </c>
      <c r="G39" s="6"/>
      <c r="H39" s="32"/>
      <c r="I39" s="6"/>
      <c r="J39" s="6"/>
      <c r="K39" s="43" t="str">
        <f>HYPERLINK("https://sotodelreal.eternity.online/videoconferencia.php?sala=EntrenamientoFuncional ","")</f>
        <v/>
      </c>
    </row>
    <row r="40" spans="1:11" ht="14.25" customHeight="1" x14ac:dyDescent="0.2">
      <c r="A40" s="53">
        <v>0.71875</v>
      </c>
      <c r="B40" s="6"/>
      <c r="C40" s="6"/>
      <c r="D40" s="6"/>
      <c r="E40" s="6"/>
      <c r="F40" s="60"/>
      <c r="G40" s="6"/>
      <c r="H40" s="32"/>
      <c r="I40" s="6"/>
      <c r="J40" s="6"/>
      <c r="K40" s="43"/>
    </row>
    <row r="41" spans="1:11" ht="14.25" customHeight="1" x14ac:dyDescent="0.2">
      <c r="A41" s="54"/>
      <c r="B41" s="6"/>
      <c r="C41" s="6"/>
      <c r="D41" s="6"/>
      <c r="E41" s="6"/>
      <c r="F41" s="60"/>
      <c r="G41" s="6"/>
      <c r="H41" s="32"/>
      <c r="I41" s="6"/>
      <c r="J41" s="6"/>
      <c r="K41" s="43"/>
    </row>
    <row r="42" spans="1:11" ht="14.25" customHeight="1" x14ac:dyDescent="0.2">
      <c r="A42" s="53">
        <v>0.72916666666666696</v>
      </c>
      <c r="B42" s="6"/>
      <c r="C42" s="6"/>
      <c r="D42" s="6"/>
      <c r="E42" s="6"/>
      <c r="F42" s="60"/>
      <c r="G42" s="6"/>
      <c r="H42" s="32"/>
      <c r="I42" s="6"/>
      <c r="J42" s="6"/>
      <c r="K42" s="43"/>
    </row>
    <row r="43" spans="1:11" ht="14.25" customHeight="1" x14ac:dyDescent="0.2">
      <c r="A43" s="54"/>
      <c r="B43" s="6"/>
      <c r="C43" s="6"/>
      <c r="D43" s="57" t="str">
        <f>HYPERLINK("https://sotodelreal.eternity.online/videoconferencia.php?sala=Baile1 ","BAILE MODERNO JUVENIL")</f>
        <v>BAILE MODERNO JUVENIL</v>
      </c>
      <c r="E43" s="6"/>
      <c r="F43" s="60"/>
      <c r="G43" s="6"/>
      <c r="H43" s="32"/>
      <c r="I43" s="6"/>
      <c r="J43" s="81" t="str">
        <f>HYPERLINK("https://sotodelreal.eternity.online/videoconferencia.php?sala=GimnasiasTeraputicas","GIMN. FAMILIAR")</f>
        <v>GIMN. FAMILIAR</v>
      </c>
      <c r="K43" s="43"/>
    </row>
    <row r="44" spans="1:11" ht="14.25" customHeight="1" x14ac:dyDescent="0.2">
      <c r="A44" s="53">
        <v>0.73958333333333404</v>
      </c>
      <c r="B44" s="6"/>
      <c r="C44" s="6"/>
      <c r="D44" s="58"/>
      <c r="E44" s="6"/>
      <c r="F44" s="60"/>
      <c r="G44" s="6"/>
      <c r="H44" s="32"/>
      <c r="I44" s="6"/>
      <c r="J44" s="64"/>
      <c r="K44" s="43"/>
    </row>
    <row r="45" spans="1:11" ht="14.25" customHeight="1" x14ac:dyDescent="0.2">
      <c r="A45" s="54"/>
      <c r="B45" s="6"/>
      <c r="C45" s="6"/>
      <c r="D45" s="58"/>
      <c r="E45" s="6"/>
      <c r="F45" s="60"/>
      <c r="G45" s="6"/>
      <c r="H45" s="32"/>
      <c r="I45" s="6"/>
      <c r="J45" s="64"/>
      <c r="K45" s="43"/>
    </row>
    <row r="46" spans="1:11" ht="14.25" customHeight="1" x14ac:dyDescent="0.2">
      <c r="A46" s="53">
        <v>0.75</v>
      </c>
      <c r="B46" s="6"/>
      <c r="C46" s="6"/>
      <c r="D46" s="58"/>
      <c r="E46" s="6"/>
      <c r="F46" s="60"/>
      <c r="G46" s="6"/>
      <c r="H46" s="32"/>
      <c r="I46" s="6"/>
      <c r="J46" s="64"/>
      <c r="K46" s="43"/>
    </row>
    <row r="47" spans="1:11" ht="14.25" customHeight="1" x14ac:dyDescent="0.2">
      <c r="A47" s="54"/>
      <c r="B47" s="6"/>
      <c r="C47" s="47" t="str">
        <f>HYPERLINK("https://sotodelreal.eternity.online/videoconferencia.php?sala=DibujoPinturaTeatro","TÉCNICAS DE DIBUJO Y PINTURA")</f>
        <v>TÉCNICAS DE DIBUJO Y PINTURA</v>
      </c>
      <c r="D47" s="58"/>
      <c r="E47" s="6"/>
      <c r="F47" s="59" t="str">
        <f>HYPERLINK("https://sotodelreal.eternity.online/videoconferencia.php?sala=PilatesGRtmica","PILATES")</f>
        <v>PILATES</v>
      </c>
      <c r="G47" s="6"/>
      <c r="H47" s="79" t="str">
        <f>HYPERLINK("https://sotodelreal.eternity.online/videoconferencia.php?sala=ActividadesDirigidas1GimnasioyPiscina&amp;nombre=Actividades+Dirigidas+1-Gimnasio+y+Piscina ","ZUMBA")</f>
        <v>ZUMBA</v>
      </c>
      <c r="I47" s="6"/>
      <c r="J47" s="64"/>
      <c r="K47" s="50" t="str">
        <f>HYPERLINK("https://sotodelreal.eternity.online/videoconferencia.php?sala=EntrenamientoFuncional ","GAP")</f>
        <v>GAP</v>
      </c>
    </row>
    <row r="48" spans="1:11" ht="14.25" customHeight="1" x14ac:dyDescent="0.2">
      <c r="A48" s="53">
        <v>0.76041666666666696</v>
      </c>
      <c r="B48" s="6"/>
      <c r="C48" s="48"/>
      <c r="D48" s="58"/>
      <c r="E48" s="6"/>
      <c r="F48" s="60"/>
      <c r="G48" s="6"/>
      <c r="H48" s="80"/>
      <c r="I48" s="6"/>
      <c r="J48" s="64"/>
      <c r="K48" s="51"/>
    </row>
    <row r="49" spans="1:11" ht="14.25" customHeight="1" x14ac:dyDescent="0.2">
      <c r="A49" s="54"/>
      <c r="B49" s="6"/>
      <c r="C49" s="48"/>
      <c r="D49" s="58"/>
      <c r="E49" s="6"/>
      <c r="F49" s="60"/>
      <c r="G49" s="6"/>
      <c r="H49" s="80"/>
      <c r="I49" s="6"/>
      <c r="J49" s="64"/>
      <c r="K49" s="51"/>
    </row>
    <row r="50" spans="1:11" ht="14.25" customHeight="1" x14ac:dyDescent="0.2">
      <c r="A50" s="53">
        <v>0.77083333333333404</v>
      </c>
      <c r="B50" s="6"/>
      <c r="C50" s="48"/>
      <c r="D50" s="58"/>
      <c r="E50" s="6"/>
      <c r="F50" s="60"/>
      <c r="G50" s="6"/>
      <c r="H50" s="80"/>
      <c r="I50" s="6"/>
      <c r="J50" s="64"/>
      <c r="K50" s="51"/>
    </row>
    <row r="51" spans="1:11" ht="14.25" customHeight="1" x14ac:dyDescent="0.2">
      <c r="A51" s="54"/>
      <c r="B51" s="6"/>
      <c r="C51" s="48"/>
      <c r="D51" s="57" t="str">
        <f>HYPERLINK("https://sotodelreal.eternity.online/videoconferencia.php?sala=Baile1","BAILE MODERNO INFANTIL")</f>
        <v>BAILE MODERNO INFANTIL</v>
      </c>
      <c r="E51" s="6"/>
      <c r="F51" s="60"/>
      <c r="G51" s="84" t="str">
        <f>HYPERLINK("https://sotodelreal.eternity.online/videoconferencia.php?sala=YogaCorrectvaTaichi","GIMN. CORRECTIVA")</f>
        <v>GIMN. CORRECTIVA</v>
      </c>
      <c r="H51" s="80"/>
      <c r="I51" s="6"/>
      <c r="J51" s="82" t="str">
        <f>HYPERLINK("https://sotodelreal.eternity.online/videoconferencia.php?sala=GimnasiasTeraputicas ","GIMN. CORRECTIVA")</f>
        <v>GIMN. CORRECTIVA</v>
      </c>
      <c r="K51" s="51"/>
    </row>
    <row r="52" spans="1:11" ht="14.25" customHeight="1" x14ac:dyDescent="0.2">
      <c r="A52" s="53">
        <v>0.78125</v>
      </c>
      <c r="B52" s="6"/>
      <c r="C52" s="48"/>
      <c r="D52" s="58"/>
      <c r="E52" s="6"/>
      <c r="F52" s="60"/>
      <c r="G52" s="64"/>
      <c r="H52" s="80"/>
      <c r="I52" s="6"/>
      <c r="J52" s="83"/>
      <c r="K52" s="51"/>
    </row>
    <row r="53" spans="1:11" ht="14.25" customHeight="1" x14ac:dyDescent="0.2">
      <c r="A53" s="54"/>
      <c r="B53" s="6"/>
      <c r="C53" s="48"/>
      <c r="D53" s="58"/>
      <c r="E53" s="6"/>
      <c r="F53" s="60"/>
      <c r="G53" s="64"/>
      <c r="H53" s="80"/>
      <c r="I53" s="6"/>
      <c r="J53" s="83"/>
      <c r="K53" s="51"/>
    </row>
    <row r="54" spans="1:11" ht="14.25" customHeight="1" x14ac:dyDescent="0.2">
      <c r="A54" s="53">
        <v>0.79166666666666696</v>
      </c>
      <c r="B54" s="6"/>
      <c r="C54" s="48"/>
      <c r="D54" s="58"/>
      <c r="E54" s="6"/>
      <c r="F54" s="60"/>
      <c r="G54" s="64"/>
      <c r="H54" s="80"/>
      <c r="I54" s="6"/>
      <c r="J54" s="83"/>
      <c r="K54" s="52"/>
    </row>
    <row r="55" spans="1:11" ht="14.25" customHeight="1" x14ac:dyDescent="0.2">
      <c r="A55" s="54"/>
      <c r="B55" s="75" t="str">
        <f>HYPERLINK("https://sotodelreal.eternity.online/videoconferencia.php?sala=HistoriaArteCostura","CAFÉ DE LAS ARTES")</f>
        <v>CAFÉ DE LAS ARTES</v>
      </c>
      <c r="C55" s="48"/>
      <c r="D55" s="58"/>
      <c r="E55" s="6"/>
      <c r="F55" s="59" t="str">
        <f>HYPERLINK("https://sotodelreal.eternity.online/videoconferencia.php?sala=PilatesGRtmica","PILATES")</f>
        <v>PILATES</v>
      </c>
      <c r="G55" s="64"/>
      <c r="H55" s="32"/>
      <c r="I55" s="6"/>
      <c r="J55" s="83"/>
      <c r="K55" s="77" t="str">
        <f>HYPERLINK("https://sotodelreal.eternity.online/videoconferencia.php?sala=EntrenamientoFuncional ","ENTREN. FUNCIONAL")</f>
        <v>ENTREN. FUNCIONAL</v>
      </c>
    </row>
    <row r="56" spans="1:11" ht="14.25" customHeight="1" x14ac:dyDescent="0.2">
      <c r="A56" s="53">
        <v>0.80208333333333404</v>
      </c>
      <c r="B56" s="76"/>
      <c r="C56" s="48"/>
      <c r="D56" s="58"/>
      <c r="E56" s="6"/>
      <c r="F56" s="60"/>
      <c r="G56" s="64"/>
      <c r="H56" s="32"/>
      <c r="I56" s="6"/>
      <c r="J56" s="83"/>
      <c r="K56" s="78"/>
    </row>
    <row r="57" spans="1:11" ht="14.25" customHeight="1" x14ac:dyDescent="0.2">
      <c r="A57" s="54"/>
      <c r="B57" s="76"/>
      <c r="C57" s="48"/>
      <c r="D57" s="58"/>
      <c r="E57" s="6"/>
      <c r="F57" s="60"/>
      <c r="G57" s="64"/>
      <c r="H57" s="32"/>
      <c r="I57" s="6"/>
      <c r="J57" s="83"/>
      <c r="K57" s="78"/>
    </row>
    <row r="58" spans="1:11" ht="14.25" customHeight="1" x14ac:dyDescent="0.2">
      <c r="A58" s="53">
        <v>0.8125</v>
      </c>
      <c r="B58" s="76"/>
      <c r="C58" s="48"/>
      <c r="D58" s="58"/>
      <c r="E58" s="6"/>
      <c r="F58" s="60"/>
      <c r="G58" s="64"/>
      <c r="H58" s="32"/>
      <c r="I58" s="6"/>
      <c r="J58" s="83"/>
      <c r="K58" s="78"/>
    </row>
    <row r="59" spans="1:11" ht="14.25" customHeight="1" x14ac:dyDescent="0.2">
      <c r="A59" s="54"/>
      <c r="B59" s="76"/>
      <c r="C59" s="48"/>
      <c r="D59" s="55" t="str">
        <f>HYPERLINK("https://sotodelreal.eternity.online/videoconferencia.php?sala=Baile1","DANCE TRAINNING")</f>
        <v>DANCE TRAINNING</v>
      </c>
      <c r="E59" s="87" t="str">
        <f>HYPERLINK("https://sotodelreal.eternity.online/videoconferencia.php?sala=ManualidadesArtattackGmantenimiento&amp;nombre=Manualidades%2FArt+attack%2FG.+mantenimiento","GIMN. MANTINIMIENTO")</f>
        <v>GIMN. MANTINIMIENTO</v>
      </c>
      <c r="F59" s="60"/>
      <c r="G59" s="85" t="str">
        <f>HYPERLINK("https://sotodelreal.eternity.online/videoconferencia.php?sala=YogaCorrectvaTaichi","TAI CHI")</f>
        <v>TAI CHI</v>
      </c>
      <c r="H59" s="32"/>
      <c r="I59" s="6"/>
      <c r="J59" s="6"/>
      <c r="K59" s="78"/>
    </row>
    <row r="60" spans="1:11" ht="14.25" customHeight="1" x14ac:dyDescent="0.2">
      <c r="A60" s="53">
        <v>0.82291666666666696</v>
      </c>
      <c r="B60" s="76"/>
      <c r="C60" s="48"/>
      <c r="D60" s="56"/>
      <c r="E60" s="88"/>
      <c r="F60" s="60"/>
      <c r="G60" s="86"/>
      <c r="H60" s="32"/>
      <c r="I60" s="6"/>
      <c r="J60" s="6"/>
      <c r="K60" s="78"/>
    </row>
    <row r="61" spans="1:11" ht="14.25" customHeight="1" x14ac:dyDescent="0.2">
      <c r="A61" s="54"/>
      <c r="B61" s="76"/>
      <c r="C61" s="48"/>
      <c r="D61" s="56"/>
      <c r="E61" s="88"/>
      <c r="F61" s="60"/>
      <c r="G61" s="86"/>
      <c r="H61" s="32"/>
      <c r="I61" s="6"/>
      <c r="J61" s="6"/>
      <c r="K61" s="78"/>
    </row>
    <row r="62" spans="1:11" ht="14.25" customHeight="1" x14ac:dyDescent="0.2">
      <c r="A62" s="53">
        <v>0.83333333333333404</v>
      </c>
      <c r="B62" s="76"/>
      <c r="C62" s="48"/>
      <c r="D62" s="56"/>
      <c r="E62" s="88"/>
      <c r="F62" s="60"/>
      <c r="G62" s="86"/>
      <c r="H62" s="32"/>
      <c r="I62" s="6"/>
      <c r="J62" s="6"/>
      <c r="K62" s="78"/>
    </row>
    <row r="63" spans="1:11" ht="14.25" customHeight="1" x14ac:dyDescent="0.2">
      <c r="A63" s="54"/>
      <c r="B63" s="76"/>
      <c r="C63" s="49"/>
      <c r="D63" s="56"/>
      <c r="E63" s="88"/>
      <c r="F63" s="59" t="str">
        <f>HYPERLINK("https://sotodelreal.eternity.online/videoconferencia.php?sala=PilatesGRtmica","PILATES")</f>
        <v>PILATES</v>
      </c>
      <c r="G63" s="86"/>
      <c r="H63" s="32"/>
      <c r="I63" s="6"/>
      <c r="J63" s="6"/>
      <c r="K63" s="43"/>
    </row>
    <row r="64" spans="1:11" ht="14.25" customHeight="1" x14ac:dyDescent="0.2">
      <c r="A64" s="53">
        <v>0.843750000000001</v>
      </c>
      <c r="B64" s="76"/>
      <c r="C64" s="6"/>
      <c r="D64" s="56"/>
      <c r="E64" s="88"/>
      <c r="F64" s="60"/>
      <c r="G64" s="86"/>
      <c r="H64" s="32"/>
      <c r="I64" s="6"/>
      <c r="J64" s="6"/>
      <c r="K64" s="43"/>
    </row>
    <row r="65" spans="1:11" ht="14.25" customHeight="1" x14ac:dyDescent="0.2">
      <c r="A65" s="54"/>
      <c r="B65" s="76"/>
      <c r="C65" s="6"/>
      <c r="D65" s="56"/>
      <c r="E65" s="88"/>
      <c r="F65" s="60"/>
      <c r="G65" s="86"/>
      <c r="H65" s="32"/>
      <c r="I65" s="6"/>
      <c r="J65" s="6"/>
      <c r="K65" s="43"/>
    </row>
    <row r="66" spans="1:11" ht="14.25" customHeight="1" x14ac:dyDescent="0.2">
      <c r="A66" s="53">
        <v>0.85416666666666696</v>
      </c>
      <c r="B66" s="76"/>
      <c r="C66" s="6"/>
      <c r="D66" s="56"/>
      <c r="E66" s="88"/>
      <c r="F66" s="60"/>
      <c r="G66" s="86"/>
      <c r="H66" s="32"/>
      <c r="I66" s="6"/>
      <c r="J66" s="6"/>
      <c r="K66" s="43"/>
    </row>
    <row r="67" spans="1:11" ht="14.25" customHeight="1" x14ac:dyDescent="0.2">
      <c r="A67" s="54"/>
      <c r="B67" s="76"/>
      <c r="C67" s="6"/>
      <c r="D67" s="7"/>
      <c r="E67" s="6"/>
      <c r="F67" s="60"/>
      <c r="G67" s="6"/>
      <c r="H67" s="32"/>
      <c r="I67" s="6"/>
      <c r="J67" s="6"/>
      <c r="K67" s="43"/>
    </row>
    <row r="68" spans="1:11" ht="14.25" customHeight="1" x14ac:dyDescent="0.2">
      <c r="A68" s="53">
        <v>0.86458333333333404</v>
      </c>
      <c r="B68" s="76"/>
      <c r="C68" s="6"/>
      <c r="D68" s="7"/>
      <c r="E68" s="6"/>
      <c r="F68" s="60"/>
      <c r="G68" s="6"/>
      <c r="H68" s="32"/>
      <c r="I68" s="6"/>
      <c r="J68" s="6"/>
      <c r="K68" s="43"/>
    </row>
    <row r="69" spans="1:11" ht="14.25" customHeight="1" x14ac:dyDescent="0.2">
      <c r="A69" s="54"/>
      <c r="B69" s="76"/>
      <c r="C69" s="6"/>
      <c r="D69" s="7"/>
      <c r="E69" s="6"/>
      <c r="F69" s="60"/>
      <c r="G69" s="6"/>
      <c r="H69" s="32"/>
      <c r="I69" s="6"/>
      <c r="J69" s="6"/>
      <c r="K69" s="43"/>
    </row>
    <row r="70" spans="1:11" ht="14.25" customHeight="1" x14ac:dyDescent="0.2">
      <c r="A70" s="53">
        <v>0.875000000000001</v>
      </c>
      <c r="B70" s="76"/>
      <c r="C70" s="6"/>
      <c r="D70" s="7"/>
      <c r="E70" s="6"/>
      <c r="F70" s="60"/>
      <c r="G70" s="6"/>
      <c r="H70" s="32"/>
      <c r="I70" s="6"/>
      <c r="J70" s="6"/>
      <c r="K70" s="43"/>
    </row>
    <row r="71" spans="1:11" ht="14.25" customHeight="1" x14ac:dyDescent="0.2">
      <c r="A71" s="54"/>
      <c r="B71" s="6"/>
      <c r="C71" s="6"/>
      <c r="D71" s="7"/>
      <c r="E71" s="6"/>
      <c r="F71" s="6"/>
      <c r="G71" s="6"/>
      <c r="H71" s="32"/>
      <c r="I71" s="6"/>
      <c r="J71" s="6"/>
      <c r="K71" s="43"/>
    </row>
    <row r="72" spans="1:11" ht="14.25" customHeight="1" x14ac:dyDescent="0.4"/>
    <row r="73" spans="1:11" ht="14.25" customHeight="1" x14ac:dyDescent="0.4"/>
    <row r="74" spans="1:11" ht="14.25" customHeight="1" x14ac:dyDescent="0.4"/>
    <row r="75" spans="1:11" ht="14.25" customHeight="1" x14ac:dyDescent="0.4"/>
    <row r="76" spans="1:11" ht="14.25" customHeight="1" x14ac:dyDescent="0.4"/>
    <row r="77" spans="1:11" ht="14.25" customHeight="1" x14ac:dyDescent="0.4"/>
    <row r="78" spans="1:11" ht="14.25" customHeight="1" x14ac:dyDescent="0.4"/>
    <row r="79" spans="1:11" ht="14.25" customHeight="1" x14ac:dyDescent="0.4"/>
    <row r="80" spans="1:11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  <row r="944" ht="14.25" customHeight="1" x14ac:dyDescent="0.4"/>
    <row r="945" ht="14.25" customHeight="1" x14ac:dyDescent="0.4"/>
    <row r="946" ht="14.25" customHeight="1" x14ac:dyDescent="0.4"/>
    <row r="947" ht="14.25" customHeight="1" x14ac:dyDescent="0.4"/>
    <row r="948" ht="14.25" customHeight="1" x14ac:dyDescent="0.4"/>
    <row r="949" ht="14.25" customHeight="1" x14ac:dyDescent="0.4"/>
    <row r="950" ht="14.25" customHeight="1" x14ac:dyDescent="0.4"/>
    <row r="951" ht="14.25" customHeight="1" x14ac:dyDescent="0.4"/>
    <row r="952" ht="14.25" customHeight="1" x14ac:dyDescent="0.4"/>
    <row r="953" ht="14.25" customHeight="1" x14ac:dyDescent="0.4"/>
    <row r="954" ht="14.25" customHeight="1" x14ac:dyDescent="0.4"/>
    <row r="955" ht="14.25" customHeight="1" x14ac:dyDescent="0.4"/>
    <row r="956" ht="14.25" customHeight="1" x14ac:dyDescent="0.4"/>
    <row r="957" ht="14.25" customHeight="1" x14ac:dyDescent="0.4"/>
    <row r="958" ht="14.25" customHeight="1" x14ac:dyDescent="0.4"/>
    <row r="959" ht="14.25" customHeight="1" x14ac:dyDescent="0.4"/>
    <row r="960" ht="14.25" customHeight="1" x14ac:dyDescent="0.4"/>
    <row r="961" ht="14.25" customHeight="1" x14ac:dyDescent="0.4"/>
    <row r="962" ht="14.25" customHeight="1" x14ac:dyDescent="0.4"/>
    <row r="963" ht="14.25" customHeight="1" x14ac:dyDescent="0.4"/>
    <row r="964" ht="14.25" customHeight="1" x14ac:dyDescent="0.4"/>
    <row r="965" ht="14.25" customHeight="1" x14ac:dyDescent="0.4"/>
    <row r="966" ht="14.25" customHeight="1" x14ac:dyDescent="0.4"/>
    <row r="967" ht="14.25" customHeight="1" x14ac:dyDescent="0.4"/>
  </sheetData>
  <mergeCells count="60">
    <mergeCell ref="K55:K62"/>
    <mergeCell ref="D51:D58"/>
    <mergeCell ref="F39:F46"/>
    <mergeCell ref="F23:F30"/>
    <mergeCell ref="H47:H54"/>
    <mergeCell ref="J43:J50"/>
    <mergeCell ref="J51:J58"/>
    <mergeCell ref="G51:G58"/>
    <mergeCell ref="F55:F62"/>
    <mergeCell ref="G59:G66"/>
    <mergeCell ref="F63:F70"/>
    <mergeCell ref="E59:E66"/>
    <mergeCell ref="A36:A37"/>
    <mergeCell ref="A38:A39"/>
    <mergeCell ref="A40:A41"/>
    <mergeCell ref="A32:A33"/>
    <mergeCell ref="A34:A35"/>
    <mergeCell ref="A44:A45"/>
    <mergeCell ref="A42:A43"/>
    <mergeCell ref="B55:B70"/>
    <mergeCell ref="A68:A69"/>
    <mergeCell ref="A46:A47"/>
    <mergeCell ref="A30:A31"/>
    <mergeCell ref="A8:A9"/>
    <mergeCell ref="A10:A11"/>
    <mergeCell ref="A6:A7"/>
    <mergeCell ref="A12:A13"/>
    <mergeCell ref="A24:A25"/>
    <mergeCell ref="A26:A27"/>
    <mergeCell ref="A28:A29"/>
    <mergeCell ref="B1:K1"/>
    <mergeCell ref="J3:J10"/>
    <mergeCell ref="A4:A5"/>
    <mergeCell ref="F7:F14"/>
    <mergeCell ref="J11:J18"/>
    <mergeCell ref="A14:A15"/>
    <mergeCell ref="A16:A17"/>
    <mergeCell ref="A18:A19"/>
    <mergeCell ref="F15:F22"/>
    <mergeCell ref="A20:A21"/>
    <mergeCell ref="A22:A23"/>
    <mergeCell ref="I11:I18"/>
    <mergeCell ref="H15:H22"/>
    <mergeCell ref="H7:H14"/>
    <mergeCell ref="C47:C63"/>
    <mergeCell ref="K47:K54"/>
    <mergeCell ref="A54:A55"/>
    <mergeCell ref="A70:A71"/>
    <mergeCell ref="A56:A57"/>
    <mergeCell ref="A58:A59"/>
    <mergeCell ref="A60:A61"/>
    <mergeCell ref="A62:A63"/>
    <mergeCell ref="A64:A65"/>
    <mergeCell ref="A66:A67"/>
    <mergeCell ref="A48:A49"/>
    <mergeCell ref="A50:A51"/>
    <mergeCell ref="A52:A53"/>
    <mergeCell ref="D59:D66"/>
    <mergeCell ref="D43:D50"/>
    <mergeCell ref="F47:F54"/>
  </mergeCells>
  <hyperlinks>
    <hyperlink ref="B1:B1048576" r:id="rId1" display="https://sotodelreal.eternity.online/videoconferencia.php?sala=HistoriaArteCostura "/>
    <hyperlink ref="D1:D1048576" r:id="rId2" display="https://sotodelreal.eternity.online/videoconferencia.php?sala=Baile1 "/>
    <hyperlink ref="E1:E1048576" r:id="rId3" display="https://sotodelreal.eternity.online/videoconferencia.php?sala=ManualidadesArtattackGmantenimiento&amp;nombre=Manualidades%2FArt+attack%2FG.+mantenimiento "/>
    <hyperlink ref="G1:G1048576" r:id="rId4" display="https://sotodelreal.eternity.online/videoconferencia.php?sala=YogaCorrectvaTaichi"/>
    <hyperlink ref="I1:I1048576" r:id="rId5" display="https://sotodelreal.eternity.online/videoconferencia.php?sala=ActividadesDirigidas2GimnasioyPiscina "/>
    <hyperlink ref="J1:J1048576" r:id="rId6" display="https://sotodelreal.eternity.online/videoconferencia.php?sala=GimnasiasTeraputicas "/>
    <hyperlink ref="F1:F1048576" r:id="rId7" display="https://sotodelreal.eternity.online/videoconferencia.php?sala=PilatesGRtmica "/>
    <hyperlink ref="H1:H1048576" r:id="rId8" display="https://sotodelreal.eternity.online/videoconferencia.php?sala=ActividadesDirigidas1GimnasioyPiscina&amp;nombre=Actividades+Dirigidas+1-Gimnasio+y+Piscina "/>
    <hyperlink ref="K1:K1048576" r:id="rId9" display="https://sotodelreal.eternity.online/videoconferencia.php?sala=EntrenamientoFuncional "/>
  </hyperlinks>
  <pageMargins left="0.25" right="0.25" top="0.75" bottom="0.75" header="0.3" footer="0.3"/>
  <pageSetup paperSize="9" scale="51" fitToHeight="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0"/>
  <sheetViews>
    <sheetView zoomScale="50" zoomScaleNormal="50" workbookViewId="0">
      <selection activeCell="U39" sqref="U39"/>
    </sheetView>
  </sheetViews>
  <sheetFormatPr baseColWidth="10" defaultColWidth="12.625" defaultRowHeight="15" customHeight="1" x14ac:dyDescent="0.2"/>
  <cols>
    <col min="1" max="1" width="10.125" bestFit="1" customWidth="1"/>
    <col min="2" max="2" width="16.125" style="1" customWidth="1"/>
    <col min="3" max="3" width="14.125" style="1" bestFit="1" customWidth="1"/>
    <col min="4" max="4" width="11.625" style="1" bestFit="1" customWidth="1"/>
    <col min="5" max="5" width="16.625" style="1" customWidth="1"/>
    <col min="6" max="8" width="12.625" style="1" bestFit="1" customWidth="1"/>
    <col min="9" max="9" width="16.375" style="1" customWidth="1"/>
    <col min="10" max="10" width="14.875" style="1" customWidth="1"/>
    <col min="11" max="11" width="16.125" style="1" bestFit="1" customWidth="1"/>
    <col min="12" max="39" width="10.625" customWidth="1"/>
  </cols>
  <sheetData>
    <row r="1" spans="1:11" x14ac:dyDescent="0.2">
      <c r="A1" s="13"/>
      <c r="B1" s="118" t="s">
        <v>0</v>
      </c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2">
      <c r="A2" s="11"/>
      <c r="B2" s="9" t="str">
        <f>HYPERLINK("https://sotodelreal.eternity.online/Informticayfotografa","SALA 1")</f>
        <v>SALA 1</v>
      </c>
      <c r="C2" s="9" t="str">
        <f>HYPERLINK("https://sotodelreal.eternity.online/HistoriaArteCostura","SALA 2")</f>
        <v>SALA 2</v>
      </c>
      <c r="D2" s="9" t="str">
        <f>HYPERLINK("https://sotodelreal.eternity.online/Baile2","SALA 5")</f>
        <v>SALA 5</v>
      </c>
      <c r="E2" s="9" t="str">
        <f>HYPERLINK("https://sotodelreal.eternity.online/ManualidadesArtattackGmantenimiento","SALA 6")</f>
        <v>SALA 6</v>
      </c>
      <c r="F2" s="9" t="str">
        <f>HYPERLINK("https://sotodelreal.eternity.online/PilatesGRtmica","SALA 12")</f>
        <v>SALA 12</v>
      </c>
      <c r="G2" s="9" t="str">
        <f>HYPERLINK("https://sotodelreal.eternity.online/YogaCorrectivaTaichi","SALA 13")</f>
        <v>SALA 13</v>
      </c>
      <c r="H2" s="9" t="str">
        <f>HYPERLINK("https://sotodelreal.eternity.online/ActividadesDirigidas1GimnasioyPiscina","SALA 14")</f>
        <v>SALA 14</v>
      </c>
      <c r="I2" s="9" t="str">
        <f>HYPERLINK("https://sotodelreal.eternity.online/ActividadesDirigidas2GimnasioyPiscina","SALA 15")</f>
        <v>SALA 15</v>
      </c>
      <c r="J2" s="9" t="str">
        <f>HYPERLINK("https://sotodelreal.eternity.online/GimnasiasTeraputicas","SALA 16")</f>
        <v>SALA 16</v>
      </c>
      <c r="K2" s="14" t="str">
        <f>HYPERLINK("https://sotodelreal.eternity.online/EntrenamientoFuncional","SALA 17")</f>
        <v>SALA 17</v>
      </c>
    </row>
    <row r="3" spans="1:11" ht="14.25" customHeight="1" x14ac:dyDescent="0.2">
      <c r="A3" s="53">
        <v>0.39583333333333298</v>
      </c>
      <c r="B3" s="6"/>
      <c r="C3" s="6"/>
      <c r="D3" s="32"/>
      <c r="E3" s="32"/>
      <c r="F3" s="32"/>
      <c r="G3" s="32"/>
      <c r="H3" s="6"/>
      <c r="I3" s="6"/>
      <c r="J3" s="6"/>
      <c r="K3" s="15"/>
    </row>
    <row r="4" spans="1:11" ht="14.25" customHeight="1" x14ac:dyDescent="0.2">
      <c r="A4" s="54"/>
      <c r="B4" s="6"/>
      <c r="C4" s="6"/>
      <c r="D4" s="32"/>
      <c r="E4" s="32"/>
      <c r="F4" s="32"/>
      <c r="G4" s="32"/>
      <c r="H4" s="6"/>
      <c r="I4" s="6"/>
      <c r="J4" s="104" t="str">
        <f>HYPERLINK("https://sotodelreal.eternity.online/GimnasiasTeraputicas","GIMN. CORRECTIVA")</f>
        <v>GIMN. CORRECTIVA</v>
      </c>
      <c r="K4" s="15"/>
    </row>
    <row r="5" spans="1:11" ht="14.25" customHeight="1" x14ac:dyDescent="0.2">
      <c r="A5" s="53">
        <v>0.40625</v>
      </c>
      <c r="B5" s="6"/>
      <c r="C5" s="6"/>
      <c r="D5" s="32"/>
      <c r="E5" s="32"/>
      <c r="F5" s="32"/>
      <c r="G5" s="32"/>
      <c r="H5" s="6"/>
      <c r="I5" s="6"/>
      <c r="J5" s="105"/>
      <c r="K5" s="15"/>
    </row>
    <row r="6" spans="1:11" ht="14.25" customHeight="1" x14ac:dyDescent="0.2">
      <c r="A6" s="54"/>
      <c r="B6" s="6"/>
      <c r="C6" s="6"/>
      <c r="D6" s="32"/>
      <c r="E6" s="32"/>
      <c r="F6" s="32"/>
      <c r="G6" s="32"/>
      <c r="H6" s="6"/>
      <c r="I6" s="6"/>
      <c r="J6" s="105"/>
      <c r="K6" s="15"/>
    </row>
    <row r="7" spans="1:11" ht="14.25" customHeight="1" x14ac:dyDescent="0.2">
      <c r="A7" s="53">
        <v>0.41666666666666702</v>
      </c>
      <c r="B7" s="6"/>
      <c r="C7" s="6"/>
      <c r="D7" s="32"/>
      <c r="E7" s="32"/>
      <c r="F7" s="32"/>
      <c r="G7" s="32"/>
      <c r="H7" s="6"/>
      <c r="I7" s="6"/>
      <c r="J7" s="105"/>
      <c r="K7" s="15"/>
    </row>
    <row r="8" spans="1:11" ht="14.25" customHeight="1" x14ac:dyDescent="0.2">
      <c r="A8" s="54"/>
      <c r="B8" s="6"/>
      <c r="C8" s="6"/>
      <c r="D8" s="32"/>
      <c r="E8" s="32"/>
      <c r="F8" s="32"/>
      <c r="G8" s="94" t="str">
        <f>HYPERLINK("https://sotodelreal.eternity.online/YogaCorrectivaTaichi","YOGA")</f>
        <v>YOGA</v>
      </c>
      <c r="H8" s="6"/>
      <c r="I8" s="6"/>
      <c r="J8" s="105"/>
      <c r="K8" s="119" t="str">
        <f>HYPERLINK("https://sotodelreal.eternity.online/EntrenamientoFuncional","GAP")</f>
        <v>GAP</v>
      </c>
    </row>
    <row r="9" spans="1:11" ht="14.25" customHeight="1" x14ac:dyDescent="0.2">
      <c r="A9" s="53">
        <v>0.42708333333333298</v>
      </c>
      <c r="B9" s="6"/>
      <c r="C9" s="6"/>
      <c r="D9" s="32"/>
      <c r="E9" s="32"/>
      <c r="F9" s="32"/>
      <c r="G9" s="95"/>
      <c r="H9" s="6"/>
      <c r="I9" s="6"/>
      <c r="J9" s="105"/>
      <c r="K9" s="120"/>
    </row>
    <row r="10" spans="1:11" ht="14.25" customHeight="1" x14ac:dyDescent="0.2">
      <c r="A10" s="54"/>
      <c r="B10" s="6"/>
      <c r="C10" s="6"/>
      <c r="D10" s="32"/>
      <c r="E10" s="32"/>
      <c r="F10" s="32"/>
      <c r="G10" s="95"/>
      <c r="H10" s="6"/>
      <c r="I10" s="6"/>
      <c r="J10" s="105"/>
      <c r="K10" s="120"/>
    </row>
    <row r="11" spans="1:11" ht="14.25" customHeight="1" x14ac:dyDescent="0.2">
      <c r="A11" s="53">
        <v>0.4375</v>
      </c>
      <c r="B11" s="6"/>
      <c r="C11" s="6"/>
      <c r="D11" s="32"/>
      <c r="E11" s="32"/>
      <c r="F11" s="32"/>
      <c r="G11" s="95"/>
      <c r="H11" s="6"/>
      <c r="I11" s="6"/>
      <c r="J11" s="105"/>
      <c r="K11" s="120"/>
    </row>
    <row r="12" spans="1:11" ht="14.25" customHeight="1" x14ac:dyDescent="0.2">
      <c r="A12" s="54"/>
      <c r="B12" s="6"/>
      <c r="C12" s="75" t="str">
        <f>HYPERLINK("https://sotodelreal.eternity.online/HistoriaArteCostura","HISTORIA")</f>
        <v>HISTORIA</v>
      </c>
      <c r="D12" s="32"/>
      <c r="E12" s="32"/>
      <c r="F12" s="32"/>
      <c r="G12" s="95"/>
      <c r="H12" s="6"/>
      <c r="I12" s="6"/>
      <c r="J12" s="121" t="str">
        <f>HYPERLINK("https://sotodelreal.eternity.online/GimnasiasTeraputicas","GIMN. ACTIVA EMBARAZADAS")</f>
        <v>GIMN. ACTIVA EMBARAZADAS</v>
      </c>
      <c r="K12" s="120"/>
    </row>
    <row r="13" spans="1:11" ht="14.25" customHeight="1" x14ac:dyDescent="0.2">
      <c r="A13" s="53">
        <v>0.44791666666666702</v>
      </c>
      <c r="B13" s="6"/>
      <c r="C13" s="76"/>
      <c r="D13" s="32"/>
      <c r="E13" s="32"/>
      <c r="F13" s="32"/>
      <c r="G13" s="95"/>
      <c r="H13" s="6"/>
      <c r="I13" s="6"/>
      <c r="J13" s="68"/>
      <c r="K13" s="120"/>
    </row>
    <row r="14" spans="1:11" ht="14.25" customHeight="1" x14ac:dyDescent="0.2">
      <c r="A14" s="54"/>
      <c r="B14" s="6"/>
      <c r="C14" s="76"/>
      <c r="D14" s="32"/>
      <c r="E14" s="32"/>
      <c r="F14" s="32"/>
      <c r="G14" s="95"/>
      <c r="H14" s="6"/>
      <c r="I14" s="6"/>
      <c r="J14" s="68"/>
      <c r="K14" s="120"/>
    </row>
    <row r="15" spans="1:11" ht="14.25" customHeight="1" x14ac:dyDescent="0.2">
      <c r="A15" s="53">
        <v>0.45833333333333298</v>
      </c>
      <c r="B15" s="6"/>
      <c r="C15" s="76"/>
      <c r="D15" s="32"/>
      <c r="E15" s="32"/>
      <c r="F15" s="32"/>
      <c r="G15" s="95"/>
      <c r="H15" s="6"/>
      <c r="I15" s="6"/>
      <c r="J15" s="68"/>
      <c r="K15" s="120"/>
    </row>
    <row r="16" spans="1:11" ht="14.25" customHeight="1" x14ac:dyDescent="0.2">
      <c r="A16" s="54"/>
      <c r="B16" s="6"/>
      <c r="C16" s="76"/>
      <c r="D16" s="32"/>
      <c r="E16" s="32"/>
      <c r="F16" s="32"/>
      <c r="G16" s="44"/>
      <c r="H16" s="6"/>
      <c r="I16" s="6"/>
      <c r="J16" s="68"/>
      <c r="K16" s="122" t="str">
        <f>HYPERLINK("https://sotodelreal.eternity.online/EntrenamientoFuncional","ABDOMEN")</f>
        <v>ABDOMEN</v>
      </c>
    </row>
    <row r="17" spans="1:11" ht="14.25" customHeight="1" x14ac:dyDescent="0.2">
      <c r="A17" s="53">
        <v>0.46875</v>
      </c>
      <c r="B17" s="6"/>
      <c r="C17" s="76"/>
      <c r="D17" s="32"/>
      <c r="E17" s="32"/>
      <c r="F17" s="32"/>
      <c r="G17" s="32"/>
      <c r="H17" s="6"/>
      <c r="I17" s="6"/>
      <c r="J17" s="68"/>
      <c r="K17" s="123"/>
    </row>
    <row r="18" spans="1:11" ht="14.25" customHeight="1" x14ac:dyDescent="0.2">
      <c r="A18" s="54"/>
      <c r="B18" s="6"/>
      <c r="C18" s="76"/>
      <c r="D18" s="32"/>
      <c r="E18" s="32"/>
      <c r="F18" s="32"/>
      <c r="G18" s="89" t="s">
        <v>10</v>
      </c>
      <c r="H18" s="6"/>
      <c r="I18" s="6"/>
      <c r="J18" s="68"/>
      <c r="K18" s="123"/>
    </row>
    <row r="19" spans="1:11" ht="14.25" customHeight="1" x14ac:dyDescent="0.2">
      <c r="A19" s="53">
        <v>0.47916666666666702</v>
      </c>
      <c r="B19" s="6"/>
      <c r="C19" s="76"/>
      <c r="D19" s="32"/>
      <c r="E19" s="32"/>
      <c r="F19" s="32"/>
      <c r="G19" s="90"/>
      <c r="H19" s="6"/>
      <c r="I19" s="6"/>
      <c r="J19" s="68"/>
      <c r="K19" s="123"/>
    </row>
    <row r="20" spans="1:11" ht="14.25" customHeight="1" x14ac:dyDescent="0.2">
      <c r="A20" s="54"/>
      <c r="B20" s="6"/>
      <c r="C20" s="76"/>
      <c r="D20" s="32"/>
      <c r="E20" s="32"/>
      <c r="F20" s="32"/>
      <c r="G20" s="90"/>
      <c r="H20" s="6"/>
      <c r="I20" s="6"/>
      <c r="J20" s="6"/>
      <c r="K20" s="123"/>
    </row>
    <row r="21" spans="1:11" ht="14.25" customHeight="1" x14ac:dyDescent="0.2">
      <c r="A21" s="53">
        <v>0.48958333333333298</v>
      </c>
      <c r="B21" s="6"/>
      <c r="C21" s="76"/>
      <c r="D21" s="32"/>
      <c r="E21" s="32"/>
      <c r="F21" s="32"/>
      <c r="G21" s="90"/>
      <c r="H21" s="6"/>
      <c r="I21" s="6"/>
      <c r="J21" s="6"/>
      <c r="K21" s="123"/>
    </row>
    <row r="22" spans="1:11" ht="14.25" customHeight="1" x14ac:dyDescent="0.2">
      <c r="A22" s="54"/>
      <c r="B22" s="6"/>
      <c r="C22" s="76"/>
      <c r="D22" s="32"/>
      <c r="E22" s="32"/>
      <c r="F22" s="32"/>
      <c r="G22" s="90"/>
      <c r="H22" s="6"/>
      <c r="I22" s="6"/>
      <c r="J22" s="6"/>
      <c r="K22" s="123"/>
    </row>
    <row r="23" spans="1:11" ht="14.25" customHeight="1" x14ac:dyDescent="0.2">
      <c r="A23" s="53">
        <v>0.5</v>
      </c>
      <c r="B23" s="6"/>
      <c r="C23" s="76"/>
      <c r="D23" s="32"/>
      <c r="E23" s="32"/>
      <c r="F23" s="32"/>
      <c r="G23" s="90"/>
      <c r="H23" s="6"/>
      <c r="I23" s="6"/>
      <c r="J23" s="6"/>
      <c r="K23" s="123"/>
    </row>
    <row r="24" spans="1:11" ht="14.25" customHeight="1" x14ac:dyDescent="0.2">
      <c r="A24" s="54"/>
      <c r="B24" s="6"/>
      <c r="C24" s="75" t="str">
        <f>HYPERLINK("https://sotodelreal.eternity.online/HistoriaArteCostura","HISTORIA")</f>
        <v>HISTORIA</v>
      </c>
      <c r="D24" s="32"/>
      <c r="E24" s="42"/>
      <c r="F24" s="32"/>
      <c r="G24" s="90"/>
      <c r="H24" s="6"/>
      <c r="I24" s="6"/>
      <c r="J24" s="6"/>
      <c r="K24" s="15"/>
    </row>
    <row r="25" spans="1:11" ht="14.25" customHeight="1" x14ac:dyDescent="0.2">
      <c r="A25" s="53">
        <v>0.51041666666666696</v>
      </c>
      <c r="B25" s="6"/>
      <c r="C25" s="76"/>
      <c r="D25" s="32"/>
      <c r="E25" s="42"/>
      <c r="F25" s="32"/>
      <c r="G25" s="91"/>
      <c r="H25" s="6"/>
      <c r="I25" s="6"/>
      <c r="J25" s="6"/>
      <c r="K25" s="15"/>
    </row>
    <row r="26" spans="1:11" ht="14.25" customHeight="1" x14ac:dyDescent="0.2">
      <c r="A26" s="54"/>
      <c r="B26" s="6"/>
      <c r="C26" s="76"/>
      <c r="D26" s="32"/>
      <c r="E26" s="42"/>
      <c r="F26" s="32"/>
      <c r="G26" s="32"/>
      <c r="H26" s="6"/>
      <c r="I26" s="6"/>
      <c r="J26" s="6"/>
      <c r="K26" s="15"/>
    </row>
    <row r="27" spans="1:11" ht="14.25" customHeight="1" x14ac:dyDescent="0.2">
      <c r="A27" s="53">
        <v>0.52083333333333304</v>
      </c>
      <c r="B27" s="6"/>
      <c r="C27" s="76"/>
      <c r="D27" s="32"/>
      <c r="E27" s="42"/>
      <c r="F27" s="32"/>
      <c r="G27" s="32"/>
      <c r="H27" s="6"/>
      <c r="I27" s="6"/>
      <c r="J27" s="6"/>
      <c r="K27" s="15"/>
    </row>
    <row r="28" spans="1:11" ht="14.25" customHeight="1" x14ac:dyDescent="0.2">
      <c r="A28" s="54"/>
      <c r="B28" s="6"/>
      <c r="C28" s="76"/>
      <c r="D28" s="32"/>
      <c r="E28" s="42"/>
      <c r="F28" s="32"/>
      <c r="G28" s="32"/>
      <c r="H28" s="6"/>
      <c r="I28" s="6"/>
      <c r="J28" s="6"/>
      <c r="K28" s="15"/>
    </row>
    <row r="29" spans="1:11" ht="14.25" customHeight="1" x14ac:dyDescent="0.2">
      <c r="A29" s="53">
        <v>0.53125</v>
      </c>
      <c r="B29" s="6"/>
      <c r="C29" s="76"/>
      <c r="D29" s="32"/>
      <c r="E29" s="42"/>
      <c r="F29" s="32"/>
      <c r="G29" s="32"/>
      <c r="H29" s="6"/>
      <c r="I29" s="6"/>
      <c r="J29" s="6"/>
      <c r="K29" s="15"/>
    </row>
    <row r="30" spans="1:11" ht="14.25" customHeight="1" x14ac:dyDescent="0.2">
      <c r="A30" s="54"/>
      <c r="B30" s="6"/>
      <c r="C30" s="76"/>
      <c r="D30" s="32"/>
      <c r="E30" s="42"/>
      <c r="F30" s="32"/>
      <c r="G30" s="32"/>
      <c r="H30" s="6"/>
      <c r="I30" s="6"/>
      <c r="J30" s="6"/>
      <c r="K30" s="15"/>
    </row>
    <row r="31" spans="1:11" ht="14.25" customHeight="1" x14ac:dyDescent="0.2">
      <c r="A31" s="53">
        <v>0.54166666666666696</v>
      </c>
      <c r="B31" s="6"/>
      <c r="C31" s="76"/>
      <c r="D31" s="32"/>
      <c r="E31" s="42"/>
      <c r="F31" s="32"/>
      <c r="G31" s="32"/>
      <c r="H31" s="6"/>
      <c r="I31" s="6"/>
      <c r="J31" s="6"/>
      <c r="K31" s="15"/>
    </row>
    <row r="32" spans="1:11" ht="14.25" customHeight="1" x14ac:dyDescent="0.2">
      <c r="A32" s="54"/>
      <c r="B32" s="6"/>
      <c r="C32" s="76"/>
      <c r="D32" s="32"/>
      <c r="E32" s="42"/>
      <c r="F32" s="32"/>
      <c r="G32" s="32"/>
      <c r="H32" s="6"/>
      <c r="I32" s="6"/>
      <c r="J32" s="6"/>
      <c r="K32" s="15"/>
    </row>
    <row r="33" spans="1:11" ht="14.25" customHeight="1" x14ac:dyDescent="0.2">
      <c r="A33" s="53">
        <v>0.55208333333333304</v>
      </c>
      <c r="B33" s="6"/>
      <c r="C33" s="76"/>
      <c r="D33" s="32"/>
      <c r="E33" s="42"/>
      <c r="F33" s="32"/>
      <c r="G33" s="32"/>
      <c r="H33" s="6"/>
      <c r="I33" s="6"/>
      <c r="J33" s="6"/>
      <c r="K33" s="15"/>
    </row>
    <row r="34" spans="1:11" ht="14.25" customHeight="1" x14ac:dyDescent="0.2">
      <c r="A34" s="54"/>
      <c r="B34" s="6"/>
      <c r="C34" s="76"/>
      <c r="D34" s="32"/>
      <c r="E34" s="42"/>
      <c r="F34" s="32"/>
      <c r="G34" s="32"/>
      <c r="H34" s="6"/>
      <c r="I34" s="6"/>
      <c r="J34" s="6"/>
      <c r="K34" s="15"/>
    </row>
    <row r="35" spans="1:11" ht="14.25" customHeight="1" x14ac:dyDescent="0.2">
      <c r="A35" s="53">
        <v>0.5625</v>
      </c>
      <c r="B35" s="6"/>
      <c r="C35" s="76"/>
      <c r="D35" s="32"/>
      <c r="E35" s="42"/>
      <c r="F35" s="32"/>
      <c r="G35" s="32"/>
      <c r="H35" s="6"/>
      <c r="I35" s="6"/>
      <c r="J35" s="6"/>
      <c r="K35" s="15"/>
    </row>
    <row r="36" spans="1:11" ht="14.25" customHeight="1" x14ac:dyDescent="0.2">
      <c r="A36" s="54"/>
      <c r="B36" s="6"/>
      <c r="C36" s="6"/>
      <c r="D36" s="32"/>
      <c r="E36" s="32"/>
      <c r="F36" s="32"/>
      <c r="G36" s="32"/>
      <c r="H36" s="6"/>
      <c r="I36" s="6"/>
      <c r="J36" s="6"/>
      <c r="K36" s="15"/>
    </row>
    <row r="37" spans="1:11" ht="14.25" customHeight="1" x14ac:dyDescent="0.2">
      <c r="A37" s="53">
        <v>0.6875</v>
      </c>
      <c r="B37" s="6"/>
      <c r="C37" s="6"/>
      <c r="D37" s="32"/>
      <c r="E37" s="32"/>
      <c r="F37" s="32"/>
      <c r="G37" s="32"/>
      <c r="H37" s="6"/>
      <c r="I37" s="6"/>
      <c r="J37" s="6"/>
      <c r="K37" s="15"/>
    </row>
    <row r="38" spans="1:11" ht="14.25" customHeight="1" x14ac:dyDescent="0.2">
      <c r="A38" s="54"/>
      <c r="B38" s="6"/>
      <c r="C38" s="75" t="str">
        <f>HYPERLINK("https://sotodelreal.eternity.online/HistoriaArteCostura","HISTORIA")</f>
        <v>HISTORIA</v>
      </c>
      <c r="D38" s="32"/>
      <c r="E38" s="32"/>
      <c r="F38" s="32"/>
      <c r="G38" s="32"/>
      <c r="H38" s="6"/>
      <c r="I38" s="6"/>
      <c r="J38" s="6"/>
      <c r="K38" s="15"/>
    </row>
    <row r="39" spans="1:11" ht="14.25" customHeight="1" x14ac:dyDescent="0.2">
      <c r="A39" s="53">
        <v>0.69791666666666696</v>
      </c>
      <c r="B39" s="6"/>
      <c r="C39" s="76"/>
      <c r="D39" s="32"/>
      <c r="E39" s="32"/>
      <c r="F39" s="32"/>
      <c r="G39" s="32"/>
      <c r="H39" s="6"/>
      <c r="I39" s="6"/>
      <c r="J39" s="6"/>
      <c r="K39" s="15"/>
    </row>
    <row r="40" spans="1:11" ht="14.25" customHeight="1" x14ac:dyDescent="0.2">
      <c r="A40" s="54"/>
      <c r="B40" s="6"/>
      <c r="C40" s="76"/>
      <c r="D40" s="32"/>
      <c r="E40" s="32"/>
      <c r="F40" s="32"/>
      <c r="G40" s="32"/>
      <c r="H40" s="6"/>
      <c r="I40" s="6"/>
      <c r="J40" s="6"/>
      <c r="K40" s="15"/>
    </row>
    <row r="41" spans="1:11" ht="14.25" customHeight="1" x14ac:dyDescent="0.2">
      <c r="A41" s="53">
        <v>0.70833333333333404</v>
      </c>
      <c r="B41" s="6"/>
      <c r="C41" s="76"/>
      <c r="D41" s="32"/>
      <c r="E41" s="32"/>
      <c r="F41" s="32"/>
      <c r="G41" s="32"/>
      <c r="H41" s="6"/>
      <c r="I41" s="6"/>
      <c r="J41" s="6"/>
      <c r="K41" s="15"/>
    </row>
    <row r="42" spans="1:11" ht="14.25" customHeight="1" x14ac:dyDescent="0.2">
      <c r="A42" s="54"/>
      <c r="B42" s="114" t="str">
        <f>HYPERLINK("https://sotodelreal.eternity.online/Informticayfotografa","FOTOGRAFIA INICIACION")</f>
        <v>FOTOGRAFIA INICIACION</v>
      </c>
      <c r="C42" s="76"/>
      <c r="D42" s="32"/>
      <c r="E42" s="108" t="str">
        <f>HYPERLINK("https://sotodelreal.eternity.online/ManualidadesArtattackGmantenimiento","MANUALIDADES")</f>
        <v>MANUALIDADES</v>
      </c>
      <c r="F42" s="106" t="str">
        <f>HYPERLINK("https://sotodelreal.eternity.online/PilatesGRtmica","GIMN. RITMICA")</f>
        <v>GIMN. RITMICA</v>
      </c>
      <c r="G42" s="94" t="str">
        <f>HYPERLINK("https://sotodelreal.eternity.online/YogaCorrectivaTaichi","YOGA")</f>
        <v>YOGA</v>
      </c>
      <c r="H42" s="6"/>
      <c r="I42" s="6"/>
      <c r="J42" s="6"/>
      <c r="K42" s="15"/>
    </row>
    <row r="43" spans="1:11" ht="14.25" customHeight="1" x14ac:dyDescent="0.2">
      <c r="A43" s="53">
        <v>0.71875</v>
      </c>
      <c r="B43" s="115"/>
      <c r="C43" s="76"/>
      <c r="D43" s="32"/>
      <c r="E43" s="109"/>
      <c r="F43" s="107"/>
      <c r="G43" s="95"/>
      <c r="H43" s="6"/>
      <c r="I43" s="6"/>
      <c r="J43" s="6"/>
      <c r="K43" s="15"/>
    </row>
    <row r="44" spans="1:11" ht="14.25" customHeight="1" x14ac:dyDescent="0.2">
      <c r="A44" s="54"/>
      <c r="B44" s="115"/>
      <c r="C44" s="76"/>
      <c r="D44" s="32"/>
      <c r="E44" s="109"/>
      <c r="F44" s="107"/>
      <c r="G44" s="95"/>
      <c r="H44" s="6"/>
      <c r="I44" s="6"/>
      <c r="J44" s="6"/>
      <c r="K44" s="15"/>
    </row>
    <row r="45" spans="1:11" ht="14.25" customHeight="1" x14ac:dyDescent="0.2">
      <c r="A45" s="53">
        <v>0.72916666666666696</v>
      </c>
      <c r="B45" s="115"/>
      <c r="C45" s="76"/>
      <c r="D45" s="32"/>
      <c r="E45" s="109"/>
      <c r="F45" s="107"/>
      <c r="G45" s="95"/>
      <c r="H45" s="6"/>
      <c r="I45" s="6"/>
      <c r="J45" s="6"/>
      <c r="K45" s="15"/>
    </row>
    <row r="46" spans="1:11" ht="14.25" customHeight="1" x14ac:dyDescent="0.2">
      <c r="A46" s="54"/>
      <c r="B46" s="115"/>
      <c r="C46" s="76"/>
      <c r="D46" s="32"/>
      <c r="E46" s="109"/>
      <c r="F46" s="107"/>
      <c r="G46" s="95"/>
      <c r="H46" s="6"/>
      <c r="I46" s="6"/>
      <c r="J46" s="102" t="str">
        <f>HYPERLINK("https://sotodelreal.eternity.online/GimnasiasTeraputicas","GIMN. BEBES Y NIÑOS")</f>
        <v>GIMN. BEBES Y NIÑOS</v>
      </c>
      <c r="K46" s="15"/>
    </row>
    <row r="47" spans="1:11" ht="14.25" customHeight="1" x14ac:dyDescent="0.2">
      <c r="A47" s="53">
        <v>0.73958333333333404</v>
      </c>
      <c r="B47" s="115"/>
      <c r="C47" s="76"/>
      <c r="D47" s="32"/>
      <c r="E47" s="109"/>
      <c r="F47" s="107"/>
      <c r="G47" s="95"/>
      <c r="H47" s="6"/>
      <c r="I47" s="6"/>
      <c r="J47" s="103"/>
      <c r="K47" s="15"/>
    </row>
    <row r="48" spans="1:11" ht="14.25" customHeight="1" x14ac:dyDescent="0.2">
      <c r="A48" s="54"/>
      <c r="B48" s="115"/>
      <c r="C48" s="76"/>
      <c r="D48" s="32"/>
      <c r="E48" s="109"/>
      <c r="F48" s="107"/>
      <c r="G48" s="95"/>
      <c r="H48" s="6"/>
      <c r="I48" s="6"/>
      <c r="J48" s="103"/>
      <c r="K48" s="15"/>
    </row>
    <row r="49" spans="1:11" ht="14.25" customHeight="1" x14ac:dyDescent="0.2">
      <c r="A49" s="53">
        <v>0.75</v>
      </c>
      <c r="B49" s="115"/>
      <c r="C49" s="76"/>
      <c r="D49" s="32"/>
      <c r="E49" s="109"/>
      <c r="F49" s="107"/>
      <c r="G49" s="95"/>
      <c r="H49" s="6"/>
      <c r="I49" s="6"/>
      <c r="J49" s="103"/>
      <c r="K49" s="15"/>
    </row>
    <row r="50" spans="1:11" ht="14.25" customHeight="1" x14ac:dyDescent="0.2">
      <c r="A50" s="54"/>
      <c r="B50" s="115"/>
      <c r="C50" s="6"/>
      <c r="D50" s="32"/>
      <c r="E50" s="109"/>
      <c r="F50" s="111" t="str">
        <f>HYPERLINK("https://sotodelreal.eternity.online/PilatesGRtmica","GIMN. RITMICA")</f>
        <v>GIMN. RITMICA</v>
      </c>
      <c r="G50" s="94" t="str">
        <f>HYPERLINK("https://sotodelreal.eternity.online/YogaCorrectivaTaichi","YOGA")</f>
        <v>YOGA</v>
      </c>
      <c r="H50" s="101" t="str">
        <f>HYPERLINK("https://sotodelreal.eternity.online/ActividadesDirigidas1GimnasioyPiscina","PILATES")</f>
        <v>PILATES</v>
      </c>
      <c r="I50" s="6"/>
      <c r="J50" s="103"/>
      <c r="K50" s="15"/>
    </row>
    <row r="51" spans="1:11" ht="14.25" customHeight="1" x14ac:dyDescent="0.2">
      <c r="A51" s="53">
        <v>0.76041666666666696</v>
      </c>
      <c r="B51" s="115"/>
      <c r="C51" s="6"/>
      <c r="D51" s="32"/>
      <c r="E51" s="109"/>
      <c r="F51" s="112"/>
      <c r="G51" s="95"/>
      <c r="H51" s="86"/>
      <c r="I51" s="6"/>
      <c r="J51" s="103"/>
      <c r="K51" s="15"/>
    </row>
    <row r="52" spans="1:11" ht="14.25" customHeight="1" x14ac:dyDescent="0.2">
      <c r="A52" s="54"/>
      <c r="B52" s="115"/>
      <c r="C52" s="6"/>
      <c r="D52" s="32"/>
      <c r="E52" s="109"/>
      <c r="F52" s="112"/>
      <c r="G52" s="95"/>
      <c r="H52" s="86"/>
      <c r="I52" s="6"/>
      <c r="J52" s="103"/>
      <c r="K52" s="15"/>
    </row>
    <row r="53" spans="1:11" ht="14.25" customHeight="1" x14ac:dyDescent="0.2">
      <c r="A53" s="53">
        <v>0.77083333333333404</v>
      </c>
      <c r="B53" s="115"/>
      <c r="C53" s="6"/>
      <c r="D53" s="32"/>
      <c r="E53" s="109"/>
      <c r="F53" s="112"/>
      <c r="G53" s="95"/>
      <c r="H53" s="86"/>
      <c r="I53" s="6"/>
      <c r="J53" s="103"/>
      <c r="K53" s="15"/>
    </row>
    <row r="54" spans="1:11" ht="14.25" customHeight="1" x14ac:dyDescent="0.2">
      <c r="A54" s="54"/>
      <c r="B54" s="115"/>
      <c r="C54" s="6"/>
      <c r="D54" s="32"/>
      <c r="E54" s="109"/>
      <c r="F54" s="112"/>
      <c r="G54" s="95"/>
      <c r="H54" s="86"/>
      <c r="I54" s="6"/>
      <c r="J54" s="104" t="str">
        <f>HYPERLINK("https://sotodelreal.eternity.online/GimnasiasTeraputicas","GIMN. CORRECTIVA")</f>
        <v>GIMN. CORRECTIVA</v>
      </c>
      <c r="K54" s="15"/>
    </row>
    <row r="55" spans="1:11" ht="14.25" customHeight="1" x14ac:dyDescent="0.2">
      <c r="A55" s="53">
        <v>0.78125</v>
      </c>
      <c r="B55" s="115"/>
      <c r="C55" s="6"/>
      <c r="D55" s="32"/>
      <c r="E55" s="109"/>
      <c r="F55" s="112"/>
      <c r="G55" s="95"/>
      <c r="H55" s="86"/>
      <c r="I55" s="6"/>
      <c r="J55" s="105"/>
      <c r="K55" s="15"/>
    </row>
    <row r="56" spans="1:11" ht="14.25" customHeight="1" x14ac:dyDescent="0.2">
      <c r="A56" s="54"/>
      <c r="B56" s="115"/>
      <c r="C56" s="6"/>
      <c r="D56" s="32"/>
      <c r="E56" s="109"/>
      <c r="F56" s="112"/>
      <c r="G56" s="95"/>
      <c r="H56" s="86"/>
      <c r="I56" s="6"/>
      <c r="J56" s="105"/>
      <c r="K56" s="15"/>
    </row>
    <row r="57" spans="1:11" ht="14.25" customHeight="1" x14ac:dyDescent="0.2">
      <c r="A57" s="53">
        <v>0.79166666666666696</v>
      </c>
      <c r="B57" s="115"/>
      <c r="C57" s="6"/>
      <c r="D57" s="32"/>
      <c r="E57" s="110"/>
      <c r="F57" s="112"/>
      <c r="G57" s="95"/>
      <c r="H57" s="86"/>
      <c r="I57" s="6"/>
      <c r="J57" s="105"/>
      <c r="K57" s="15"/>
    </row>
    <row r="58" spans="1:11" ht="14.25" customHeight="1" x14ac:dyDescent="0.2">
      <c r="A58" s="54"/>
      <c r="B58" s="114" t="str">
        <f>HYPERLINK("https://sotodelreal.eternity.online/Informticayfotografa","FOTOGRAFIA AVANZADA")</f>
        <v>FOTOGRAFIA AVANZADA</v>
      </c>
      <c r="C58" s="116" t="str">
        <f>HYPERLINK("https://sotodelreal.eternity.online/HistoriaArteCostura","COSTURA")</f>
        <v>COSTURA</v>
      </c>
      <c r="D58" s="96" t="str">
        <f>HYPERLINK("https://sotodelreal.eternity.online/Baile2","ZUMBA")</f>
        <v>ZUMBA</v>
      </c>
      <c r="E58" s="32"/>
      <c r="F58" s="112"/>
      <c r="G58" s="94" t="str">
        <f>HYPERLINK("https://sotodelreal.eternity.online/YogaCorrectivaTaichi","YOGA")</f>
        <v>YOGA</v>
      </c>
      <c r="H58" s="6"/>
      <c r="I58" s="6"/>
      <c r="J58" s="105"/>
      <c r="K58" s="92" t="str">
        <f>HYPERLINK("https://sotodelreal.eternity.online/EntrenamientoFuncional","ENTREN. FUNCIONAL")</f>
        <v>ENTREN. FUNCIONAL</v>
      </c>
    </row>
    <row r="59" spans="1:11" ht="14.25" x14ac:dyDescent="0.2">
      <c r="A59" s="53">
        <v>0.80208333333333404</v>
      </c>
      <c r="B59" s="115"/>
      <c r="C59" s="117"/>
      <c r="D59" s="97"/>
      <c r="E59" s="32"/>
      <c r="F59" s="112"/>
      <c r="G59" s="95"/>
      <c r="H59" s="6"/>
      <c r="I59" s="6"/>
      <c r="J59" s="105"/>
      <c r="K59" s="93"/>
    </row>
    <row r="60" spans="1:11" ht="14.25" x14ac:dyDescent="0.2">
      <c r="A60" s="54"/>
      <c r="B60" s="115"/>
      <c r="C60" s="117"/>
      <c r="D60" s="97"/>
      <c r="E60" s="32"/>
      <c r="F60" s="112"/>
      <c r="G60" s="95"/>
      <c r="H60" s="6"/>
      <c r="I60" s="6"/>
      <c r="J60" s="105"/>
      <c r="K60" s="93"/>
    </row>
    <row r="61" spans="1:11" ht="14.25" x14ac:dyDescent="0.2">
      <c r="A61" s="53">
        <v>0.8125</v>
      </c>
      <c r="B61" s="115"/>
      <c r="C61" s="117"/>
      <c r="D61" s="97"/>
      <c r="E61" s="32"/>
      <c r="F61" s="113"/>
      <c r="G61" s="95"/>
      <c r="H61" s="6"/>
      <c r="I61" s="6"/>
      <c r="J61" s="105"/>
      <c r="K61" s="93"/>
    </row>
    <row r="62" spans="1:11" ht="14.25" x14ac:dyDescent="0.2">
      <c r="A62" s="54"/>
      <c r="B62" s="115"/>
      <c r="C62" s="117"/>
      <c r="D62" s="97"/>
      <c r="E62" s="32"/>
      <c r="F62" s="32"/>
      <c r="G62" s="95"/>
      <c r="H62" s="6"/>
      <c r="I62" s="99" t="str">
        <f>HYPERLINK("https://sotodelreal.eternity.online/ActividadesDirigidas2GimnasioyPiscina","GIMN. MANTENIMIENTO")</f>
        <v>GIMN. MANTENIMIENTO</v>
      </c>
      <c r="J62" s="6"/>
      <c r="K62" s="93"/>
    </row>
    <row r="63" spans="1:11" ht="14.25" x14ac:dyDescent="0.2">
      <c r="A63" s="53">
        <v>0.82291666666666696</v>
      </c>
      <c r="B63" s="115"/>
      <c r="C63" s="117"/>
      <c r="D63" s="97"/>
      <c r="E63" s="32"/>
      <c r="F63" s="32"/>
      <c r="G63" s="95"/>
      <c r="H63" s="6"/>
      <c r="I63" s="100"/>
      <c r="J63" s="6"/>
      <c r="K63" s="93"/>
    </row>
    <row r="64" spans="1:11" ht="14.25" x14ac:dyDescent="0.2">
      <c r="A64" s="54"/>
      <c r="B64" s="115"/>
      <c r="C64" s="117"/>
      <c r="D64" s="97"/>
      <c r="E64" s="32"/>
      <c r="F64" s="32"/>
      <c r="G64" s="95"/>
      <c r="H64" s="6"/>
      <c r="I64" s="100"/>
      <c r="J64" s="6"/>
      <c r="K64" s="93"/>
    </row>
    <row r="65" spans="1:11" ht="14.25" x14ac:dyDescent="0.2">
      <c r="A65" s="53">
        <v>0.83333333333333404</v>
      </c>
      <c r="B65" s="115"/>
      <c r="C65" s="117"/>
      <c r="D65" s="98"/>
      <c r="E65" s="32"/>
      <c r="F65" s="32"/>
      <c r="G65" s="95"/>
      <c r="H65" s="6"/>
      <c r="I65" s="100"/>
      <c r="J65" s="6"/>
      <c r="K65" s="93"/>
    </row>
    <row r="66" spans="1:11" ht="14.25" customHeight="1" x14ac:dyDescent="0.2">
      <c r="A66" s="54"/>
      <c r="B66" s="115"/>
      <c r="C66" s="117"/>
      <c r="D66" s="42"/>
      <c r="E66" s="32"/>
      <c r="F66" s="32"/>
      <c r="G66" s="94" t="str">
        <f>HYPERLINK("https://sotodelreal.eternity.online/YogaCorrectivaTaichi","YOGA")</f>
        <v>YOGA</v>
      </c>
      <c r="H66" s="6"/>
      <c r="I66" s="100"/>
      <c r="J66" s="6"/>
      <c r="K66" s="15"/>
    </row>
    <row r="67" spans="1:11" ht="14.25" customHeight="1" x14ac:dyDescent="0.2">
      <c r="A67" s="53">
        <v>0.843750000000001</v>
      </c>
      <c r="B67" s="115"/>
      <c r="C67" s="117"/>
      <c r="D67" s="42"/>
      <c r="E67" s="32"/>
      <c r="F67" s="32"/>
      <c r="G67" s="95"/>
      <c r="H67" s="6"/>
      <c r="I67" s="100"/>
      <c r="J67" s="6"/>
      <c r="K67" s="15"/>
    </row>
    <row r="68" spans="1:11" ht="14.25" customHeight="1" x14ac:dyDescent="0.2">
      <c r="A68" s="54"/>
      <c r="B68" s="115"/>
      <c r="C68" s="117"/>
      <c r="D68" s="42"/>
      <c r="E68" s="32"/>
      <c r="F68" s="32"/>
      <c r="G68" s="95"/>
      <c r="H68" s="6"/>
      <c r="I68" s="100"/>
      <c r="J68" s="6"/>
      <c r="K68" s="15"/>
    </row>
    <row r="69" spans="1:11" ht="14.25" customHeight="1" x14ac:dyDescent="0.2">
      <c r="A69" s="53">
        <v>0.85416666666666696</v>
      </c>
      <c r="B69" s="115"/>
      <c r="C69" s="117"/>
      <c r="D69" s="42"/>
      <c r="E69" s="32"/>
      <c r="F69" s="32"/>
      <c r="G69" s="95"/>
      <c r="H69" s="6"/>
      <c r="I69" s="100"/>
      <c r="J69" s="6"/>
      <c r="K69" s="15"/>
    </row>
    <row r="70" spans="1:11" ht="14.25" customHeight="1" x14ac:dyDescent="0.2">
      <c r="A70" s="54"/>
      <c r="B70" s="115"/>
      <c r="C70" s="117"/>
      <c r="D70" s="42"/>
      <c r="E70" s="32"/>
      <c r="F70" s="32"/>
      <c r="G70" s="95"/>
      <c r="H70" s="6"/>
      <c r="I70" s="6"/>
      <c r="J70" s="6"/>
      <c r="K70" s="15"/>
    </row>
    <row r="71" spans="1:11" ht="14.25" customHeight="1" x14ac:dyDescent="0.2">
      <c r="A71" s="53">
        <v>0.86458333333333404</v>
      </c>
      <c r="B71" s="115"/>
      <c r="C71" s="117"/>
      <c r="D71" s="42"/>
      <c r="E71" s="32"/>
      <c r="F71" s="32"/>
      <c r="G71" s="95"/>
      <c r="H71" s="6"/>
      <c r="I71" s="6"/>
      <c r="J71" s="6"/>
      <c r="K71" s="15"/>
    </row>
    <row r="72" spans="1:11" ht="14.25" customHeight="1" x14ac:dyDescent="0.2">
      <c r="A72" s="54"/>
      <c r="B72" s="115"/>
      <c r="C72" s="117"/>
      <c r="D72" s="42"/>
      <c r="E72" s="32"/>
      <c r="F72" s="32"/>
      <c r="G72" s="95"/>
      <c r="H72" s="6"/>
      <c r="I72" s="6"/>
      <c r="J72" s="6"/>
      <c r="K72" s="15"/>
    </row>
    <row r="73" spans="1:11" ht="14.25" customHeight="1" x14ac:dyDescent="0.2">
      <c r="A73" s="53">
        <v>0.875000000000001</v>
      </c>
      <c r="B73" s="115"/>
      <c r="C73" s="117"/>
      <c r="D73" s="42"/>
      <c r="E73" s="32"/>
      <c r="F73" s="32"/>
      <c r="G73" s="95"/>
      <c r="H73" s="6"/>
      <c r="I73" s="6"/>
      <c r="J73" s="6"/>
      <c r="K73" s="15"/>
    </row>
    <row r="74" spans="1:11" ht="14.25" customHeight="1" x14ac:dyDescent="0.2">
      <c r="A74" s="54"/>
      <c r="B74" s="6"/>
      <c r="C74" s="6"/>
      <c r="D74" s="42"/>
      <c r="E74" s="32"/>
      <c r="F74" s="32"/>
      <c r="G74" s="32"/>
      <c r="H74" s="6"/>
      <c r="I74" s="6"/>
      <c r="J74" s="6"/>
      <c r="K74" s="15"/>
    </row>
    <row r="75" spans="1:11" ht="14.25" customHeight="1" x14ac:dyDescent="0.2"/>
    <row r="76" spans="1:11" ht="14.25" customHeight="1" x14ac:dyDescent="0.2"/>
    <row r="77" spans="1:11" ht="14.25" customHeight="1" x14ac:dyDescent="0.2"/>
    <row r="78" spans="1:11" ht="14.25" customHeight="1" x14ac:dyDescent="0.2"/>
    <row r="79" spans="1:11" ht="14.25" customHeight="1" x14ac:dyDescent="0.2"/>
    <row r="80" spans="1:11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</sheetData>
  <mergeCells count="62">
    <mergeCell ref="C12:C23"/>
    <mergeCell ref="A13:A14"/>
    <mergeCell ref="A15:A16"/>
    <mergeCell ref="A39:A40"/>
    <mergeCell ref="A41:A42"/>
    <mergeCell ref="A25:A26"/>
    <mergeCell ref="A27:A28"/>
    <mergeCell ref="A31:A32"/>
    <mergeCell ref="A29:A30"/>
    <mergeCell ref="A17:A18"/>
    <mergeCell ref="A33:A34"/>
    <mergeCell ref="A19:A20"/>
    <mergeCell ref="A35:A36"/>
    <mergeCell ref="A37:A38"/>
    <mergeCell ref="A57:A58"/>
    <mergeCell ref="A51:A52"/>
    <mergeCell ref="A53:A54"/>
    <mergeCell ref="B1:K1"/>
    <mergeCell ref="A3:A4"/>
    <mergeCell ref="J4:J11"/>
    <mergeCell ref="G8:G15"/>
    <mergeCell ref="K8:K15"/>
    <mergeCell ref="J12:J19"/>
    <mergeCell ref="K16:K23"/>
    <mergeCell ref="A5:A6"/>
    <mergeCell ref="A7:A8"/>
    <mergeCell ref="A21:A22"/>
    <mergeCell ref="A23:A24"/>
    <mergeCell ref="A9:A10"/>
    <mergeCell ref="A11:A12"/>
    <mergeCell ref="B58:B73"/>
    <mergeCell ref="C58:C73"/>
    <mergeCell ref="B42:B57"/>
    <mergeCell ref="A73:A74"/>
    <mergeCell ref="A63:A64"/>
    <mergeCell ref="A65:A66"/>
    <mergeCell ref="A61:A62"/>
    <mergeCell ref="A69:A70"/>
    <mergeCell ref="A43:A44"/>
    <mergeCell ref="A45:A46"/>
    <mergeCell ref="A47:A48"/>
    <mergeCell ref="A49:A50"/>
    <mergeCell ref="A71:A72"/>
    <mergeCell ref="A67:A68"/>
    <mergeCell ref="A59:A60"/>
    <mergeCell ref="A55:A56"/>
    <mergeCell ref="G18:G25"/>
    <mergeCell ref="K58:K65"/>
    <mergeCell ref="G66:G73"/>
    <mergeCell ref="C38:C49"/>
    <mergeCell ref="D58:D65"/>
    <mergeCell ref="I62:I69"/>
    <mergeCell ref="H50:H57"/>
    <mergeCell ref="J46:J53"/>
    <mergeCell ref="J54:J61"/>
    <mergeCell ref="G58:G65"/>
    <mergeCell ref="C24:C35"/>
    <mergeCell ref="F42:F49"/>
    <mergeCell ref="G42:G49"/>
    <mergeCell ref="G50:G57"/>
    <mergeCell ref="E42:E57"/>
    <mergeCell ref="F50:F61"/>
  </mergeCells>
  <hyperlinks>
    <hyperlink ref="B1:B1048576" r:id="rId1" display="MARTES"/>
    <hyperlink ref="C1:C1048576" r:id="rId2" display="https://sotodelreal.eternity.online/videoconferencia.php?sala=HistoriaArteCostura "/>
    <hyperlink ref="H1:H1048576" r:id="rId3" display="https://sotodelreal.eternity.online/videoconferencia.php?sala=ActividadesDirigidas1GimnasioyPiscina&amp;nombre=Actividades+Dirigidas+1-Gimnasio+y+Piscina "/>
    <hyperlink ref="I1:I1048576" r:id="rId4" display="https://sotodelreal.eternity.online/videoconferencia.php?sala=ActividadesDirigidas2GimnasioyPiscina "/>
    <hyperlink ref="J1:J1048576" r:id="rId5" display="https://sotodelreal.eternity.online/videoconferencia.php?sala=GimnasiasTeraputicas "/>
    <hyperlink ref="K1:K1048576" r:id="rId6" display="https://sotodelreal.eternity.online/videoconferencia.php?sala=EntrenamientoFuncional "/>
    <hyperlink ref="E1:E1048576" r:id="rId7" display="https://sotodelreal.eternity.online/videoconferencia.php?sala=ManualidadesArtattackGmantenimiento&amp;nombre=Manualidades%2FArt+attack%2FG.+mantenimiento "/>
  </hyperlinks>
  <pageMargins left="0.25" right="0.25" top="0.75" bottom="0.75" header="0.3" footer="0.3"/>
  <pageSetup paperSize="9" scale="59" fitToHeight="0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opLeftCell="A16" zoomScale="60" zoomScaleNormal="60" workbookViewId="0">
      <selection activeCell="E2" sqref="E1:E1048576"/>
    </sheetView>
  </sheetViews>
  <sheetFormatPr baseColWidth="10" defaultColWidth="12.625" defaultRowHeight="15" customHeight="1" x14ac:dyDescent="0.25"/>
  <cols>
    <col min="1" max="1" width="10.5" bestFit="1" customWidth="1"/>
    <col min="2" max="2" width="16.625" style="31" customWidth="1"/>
    <col min="3" max="3" width="15.375" style="1" customWidth="1"/>
    <col min="4" max="4" width="14.625" style="1" bestFit="1" customWidth="1"/>
    <col min="5" max="5" width="17.125" style="1" customWidth="1"/>
    <col min="6" max="6" width="19.375" style="1" bestFit="1" customWidth="1"/>
    <col min="7" max="7" width="13.375" style="1" bestFit="1" customWidth="1"/>
    <col min="8" max="8" width="15.25" style="1" bestFit="1" customWidth="1"/>
    <col min="9" max="9" width="17.375" style="1" bestFit="1" customWidth="1"/>
    <col min="10" max="10" width="15.5" style="1" customWidth="1"/>
    <col min="11" max="11" width="16.875" style="1" bestFit="1" customWidth="1"/>
    <col min="12" max="12" width="17.875" style="1" customWidth="1"/>
    <col min="13" max="13" width="15.25" style="1" bestFit="1" customWidth="1"/>
    <col min="14" max="25" width="10.625" customWidth="1"/>
  </cols>
  <sheetData>
    <row r="1" spans="1:14" x14ac:dyDescent="0.25">
      <c r="A1" s="13"/>
      <c r="B1" s="29"/>
      <c r="C1" s="61" t="s">
        <v>7</v>
      </c>
      <c r="D1" s="61"/>
      <c r="E1" s="61"/>
      <c r="F1" s="61"/>
      <c r="G1" s="61"/>
      <c r="H1" s="61"/>
      <c r="I1" s="61"/>
      <c r="J1" s="61"/>
      <c r="K1" s="61"/>
      <c r="L1" s="61"/>
      <c r="M1" s="62"/>
      <c r="N1" s="2"/>
    </row>
    <row r="2" spans="1:14" x14ac:dyDescent="0.25">
      <c r="A2" s="11"/>
      <c r="B2" s="30" t="s">
        <v>8</v>
      </c>
      <c r="C2" s="9" t="str">
        <f>HYPERLINK("https://sotodelreal.eternity.online/videoconferencia.php?sala=DibujoPinturaTeatro","SALA 3")</f>
        <v>SALA 3</v>
      </c>
      <c r="D2" s="9" t="str">
        <f>HYPERLINK("https://sotodelreal.eternity.online/videoconferencia.php?sala=Baile1","SALA 4")</f>
        <v>SALA 4</v>
      </c>
      <c r="E2" s="9" t="str">
        <f>HYPERLINK("https://sotodelreal.eternity.online/videoconferencia.php?sala=ManualidadesArtattackGmantenimiento&amp;nombre=Manualidades%2FArt+attack%2FG.+mantenimiento ","SALA 6")</f>
        <v>SALA 6</v>
      </c>
      <c r="F2" s="9" t="str">
        <f>HYPERLINK("https://sotodelreal.eternity.online/videoconferencia.php?sala=ActividadesBiblioteca","SALA 7")</f>
        <v>SALA 7</v>
      </c>
      <c r="G2" s="9" t="s">
        <v>3</v>
      </c>
      <c r="H2" s="9" t="str">
        <f>HYPERLINK("https://sotodelreal.eternity.online/PilatesGRtmica","SALA 12")</f>
        <v>SALA 12</v>
      </c>
      <c r="I2" s="9" t="str">
        <f>HYPERLINK("https://sotodelreal.eternity.online/YogaCorrectivaTaichi","SALA 13")</f>
        <v>SALA 13</v>
      </c>
      <c r="J2" s="9" t="str">
        <f>HYPERLINK("https://sotodelreal.eternity.online/ActividadesDirigidas1GimnasioyPiscina","SALA 14")</f>
        <v>SALA 14</v>
      </c>
      <c r="K2" s="9" t="str">
        <f>HYPERLINK("https://sotodelreal.eternity.online/ActividadesDirigidas2GimnasioyPiscina","SALA 15")</f>
        <v>SALA 15</v>
      </c>
      <c r="L2" s="9" t="str">
        <f>HYPERLINK("https://sotodelreal.eternity.online/GimnasiasTeraputicas","SALA 16")</f>
        <v>SALA 16</v>
      </c>
      <c r="M2" s="14" t="str">
        <f>HYPERLINK("https://sotodelreal.eternity.online/EntrenamientoFuncional","SALA 17")</f>
        <v>SALA 17</v>
      </c>
      <c r="N2" s="2"/>
    </row>
    <row r="3" spans="1:14" ht="14.25" customHeight="1" x14ac:dyDescent="0.25">
      <c r="A3" s="53">
        <v>0.39583333333333298</v>
      </c>
      <c r="B3" s="37"/>
      <c r="C3" s="6"/>
      <c r="D3" s="6"/>
      <c r="E3" s="6"/>
      <c r="F3" s="6"/>
      <c r="G3" s="32"/>
      <c r="H3" s="6"/>
      <c r="I3" s="6"/>
      <c r="J3" s="32"/>
      <c r="K3" s="6"/>
      <c r="L3" s="6"/>
      <c r="M3" s="15"/>
      <c r="N3" s="2"/>
    </row>
    <row r="4" spans="1:14" ht="14.25" customHeight="1" x14ac:dyDescent="0.25">
      <c r="A4" s="130"/>
      <c r="B4" s="36"/>
      <c r="C4" s="6"/>
      <c r="D4" s="6"/>
      <c r="E4" s="6"/>
      <c r="F4" s="6"/>
      <c r="G4" s="32"/>
      <c r="H4" s="6"/>
      <c r="I4" s="6"/>
      <c r="J4" s="32"/>
      <c r="K4" s="6"/>
      <c r="L4" s="138" t="str">
        <f>HYPERLINK("https://sotodelreal.eternity.online/GimnasiasTeraputicas","GIMN. CORRECTIVA")</f>
        <v>GIMN. CORRECTIVA</v>
      </c>
      <c r="M4" s="15"/>
      <c r="N4" s="2"/>
    </row>
    <row r="5" spans="1:14" ht="14.25" customHeight="1" x14ac:dyDescent="0.25">
      <c r="A5" s="53">
        <v>0.40625</v>
      </c>
      <c r="B5" s="37"/>
      <c r="C5" s="6"/>
      <c r="D5" s="6"/>
      <c r="E5" s="6"/>
      <c r="F5" s="6"/>
      <c r="G5" s="32"/>
      <c r="H5" s="6"/>
      <c r="I5" s="6"/>
      <c r="J5" s="32"/>
      <c r="K5" s="6"/>
      <c r="L5" s="68"/>
      <c r="M5" s="15"/>
      <c r="N5" s="2"/>
    </row>
    <row r="6" spans="1:14" ht="14.25" customHeight="1" x14ac:dyDescent="0.25">
      <c r="A6" s="130"/>
      <c r="B6" s="36"/>
      <c r="C6" s="6"/>
      <c r="D6" s="6"/>
      <c r="E6" s="6"/>
      <c r="F6" s="6"/>
      <c r="G6" s="32"/>
      <c r="H6" s="6"/>
      <c r="I6" s="6"/>
      <c r="J6" s="32"/>
      <c r="K6" s="6"/>
      <c r="L6" s="68"/>
      <c r="M6" s="15"/>
      <c r="N6" s="2"/>
    </row>
    <row r="7" spans="1:14" ht="14.25" customHeight="1" x14ac:dyDescent="0.25">
      <c r="A7" s="53">
        <v>0.41666666666666702</v>
      </c>
      <c r="B7" s="37"/>
      <c r="C7" s="6"/>
      <c r="D7" s="6"/>
      <c r="E7" s="6"/>
      <c r="F7" s="6"/>
      <c r="G7" s="32"/>
      <c r="H7" s="6"/>
      <c r="I7" s="6"/>
      <c r="J7" s="32"/>
      <c r="K7" s="6"/>
      <c r="L7" s="68"/>
      <c r="M7" s="15"/>
      <c r="N7" s="2"/>
    </row>
    <row r="8" spans="1:14" ht="14.25" customHeight="1" x14ac:dyDescent="0.25">
      <c r="A8" s="130"/>
      <c r="B8" s="36"/>
      <c r="C8" s="6"/>
      <c r="D8" s="6"/>
      <c r="E8" s="6"/>
      <c r="F8" s="6"/>
      <c r="G8" s="32"/>
      <c r="H8" s="134" t="str">
        <f>HYPERLINK("https://sotodelreal.eternity.online/PilatesGRtmica","PILATES")</f>
        <v>PILATES</v>
      </c>
      <c r="I8" s="6"/>
      <c r="J8" s="124" t="str">
        <f>HYPERLINK("https://sotodelreal.eternity.online/ActividadesDirigidas1GimnasioyPiscina","MUEVE-T")</f>
        <v>MUEVE-T</v>
      </c>
      <c r="K8" s="6"/>
      <c r="L8" s="68"/>
      <c r="M8" s="15"/>
      <c r="N8" s="2"/>
    </row>
    <row r="9" spans="1:14" ht="14.25" customHeight="1" x14ac:dyDescent="0.25">
      <c r="A9" s="53">
        <v>0.42708333333333298</v>
      </c>
      <c r="B9" s="37"/>
      <c r="C9" s="6"/>
      <c r="D9" s="6"/>
      <c r="E9" s="6"/>
      <c r="F9" s="6"/>
      <c r="G9" s="32"/>
      <c r="H9" s="88"/>
      <c r="I9" s="6"/>
      <c r="J9" s="125"/>
      <c r="K9" s="6"/>
      <c r="L9" s="68"/>
      <c r="M9" s="15"/>
      <c r="N9" s="2"/>
    </row>
    <row r="10" spans="1:14" ht="14.25" customHeight="1" x14ac:dyDescent="0.25">
      <c r="A10" s="130"/>
      <c r="B10" s="36"/>
      <c r="C10" s="6"/>
      <c r="D10" s="6"/>
      <c r="E10" s="6"/>
      <c r="F10" s="6"/>
      <c r="G10" s="32"/>
      <c r="H10" s="88"/>
      <c r="I10" s="6"/>
      <c r="J10" s="125"/>
      <c r="K10" s="6"/>
      <c r="L10" s="68"/>
      <c r="M10" s="15"/>
      <c r="N10" s="2"/>
    </row>
    <row r="11" spans="1:14" ht="14.25" customHeight="1" x14ac:dyDescent="0.25">
      <c r="A11" s="53">
        <v>0.4375</v>
      </c>
      <c r="B11" s="37"/>
      <c r="C11" s="6"/>
      <c r="D11" s="6"/>
      <c r="E11" s="6"/>
      <c r="F11" s="6"/>
      <c r="G11" s="32"/>
      <c r="H11" s="88"/>
      <c r="I11" s="6"/>
      <c r="J11" s="125"/>
      <c r="K11" s="6"/>
      <c r="L11" s="68"/>
      <c r="M11" s="15"/>
      <c r="N11" s="2"/>
    </row>
    <row r="12" spans="1:14" ht="14.25" customHeight="1" x14ac:dyDescent="0.25">
      <c r="A12" s="130"/>
      <c r="B12" s="36"/>
      <c r="C12" s="6"/>
      <c r="D12" s="6"/>
      <c r="E12" s="6"/>
      <c r="F12" s="6"/>
      <c r="G12" s="32"/>
      <c r="H12" s="88"/>
      <c r="I12" s="6"/>
      <c r="J12" s="125"/>
      <c r="K12" s="139" t="str">
        <f>HYPERLINK("https://sotodelreal.eternity.online/ActividadesDirigidas2GimnasioyPiscina","GIMN. SUAVE")</f>
        <v>GIMN. SUAVE</v>
      </c>
      <c r="L12" s="140" t="str">
        <f>HYPERLINK("https://sotodelreal.eternity.online/GimnasiasTeraputicas","GIMN. ACTIVA EMBARAZADAS")</f>
        <v>GIMN. ACTIVA EMBARAZADAS</v>
      </c>
      <c r="M12" s="15"/>
      <c r="N12" s="2"/>
    </row>
    <row r="13" spans="1:14" ht="14.25" customHeight="1" x14ac:dyDescent="0.25">
      <c r="A13" s="53">
        <v>0.44791666666666702</v>
      </c>
      <c r="B13" s="37"/>
      <c r="C13" s="6"/>
      <c r="D13" s="6"/>
      <c r="E13" s="6"/>
      <c r="F13" s="6"/>
      <c r="G13" s="32"/>
      <c r="H13" s="88"/>
      <c r="I13" s="6"/>
      <c r="J13" s="125"/>
      <c r="K13" s="105"/>
      <c r="L13" s="103"/>
      <c r="M13" s="15"/>
      <c r="N13" s="2"/>
    </row>
    <row r="14" spans="1:14" ht="14.25" customHeight="1" x14ac:dyDescent="0.25">
      <c r="A14" s="130"/>
      <c r="B14" s="36"/>
      <c r="C14" s="6"/>
      <c r="D14" s="6"/>
      <c r="E14" s="6"/>
      <c r="F14" s="6"/>
      <c r="G14" s="32"/>
      <c r="H14" s="88"/>
      <c r="I14" s="6"/>
      <c r="J14" s="125"/>
      <c r="K14" s="105"/>
      <c r="L14" s="103"/>
      <c r="M14" s="15"/>
      <c r="N14" s="2"/>
    </row>
    <row r="15" spans="1:14" ht="14.25" customHeight="1" x14ac:dyDescent="0.25">
      <c r="A15" s="53">
        <v>0.45833333333333298</v>
      </c>
      <c r="B15" s="37"/>
      <c r="C15" s="6"/>
      <c r="D15" s="6"/>
      <c r="E15" s="6"/>
      <c r="F15" s="6"/>
      <c r="H15" s="88"/>
      <c r="I15" s="6"/>
      <c r="J15" s="126"/>
      <c r="K15" s="105"/>
      <c r="L15" s="103"/>
      <c r="M15" s="15"/>
      <c r="N15" s="2"/>
    </row>
    <row r="16" spans="1:14" ht="14.25" customHeight="1" x14ac:dyDescent="0.25">
      <c r="A16" s="130"/>
      <c r="B16" s="36"/>
      <c r="C16" s="6"/>
      <c r="D16" s="6"/>
      <c r="E16" s="6"/>
      <c r="F16" s="6"/>
      <c r="G16" s="154" t="s">
        <v>5</v>
      </c>
      <c r="H16" s="134" t="str">
        <f>HYPERLINK("https://sotodelreal.eternity.online/PilatesGRtmica","PILATES")</f>
        <v>PILATES</v>
      </c>
      <c r="I16" s="6"/>
      <c r="J16" s="127" t="str">
        <f>HYPERLINK("https://sotodelreal.eternity.online/ActividadesDirigidas1GimnasioyPiscina","HIPOPRESIVOS")</f>
        <v>HIPOPRESIVOS</v>
      </c>
      <c r="K16" s="105"/>
      <c r="L16" s="103"/>
      <c r="M16" s="15"/>
      <c r="N16" s="2"/>
    </row>
    <row r="17" spans="1:14" ht="14.25" customHeight="1" x14ac:dyDescent="0.25">
      <c r="A17" s="53">
        <v>0.46875</v>
      </c>
      <c r="B17" s="37"/>
      <c r="C17" s="6"/>
      <c r="D17" s="6"/>
      <c r="E17" s="6"/>
      <c r="F17" s="6"/>
      <c r="G17" s="155"/>
      <c r="H17" s="88"/>
      <c r="I17" s="6"/>
      <c r="J17" s="128"/>
      <c r="K17" s="105"/>
      <c r="L17" s="103"/>
      <c r="M17" s="15"/>
      <c r="N17" s="2"/>
    </row>
    <row r="18" spans="1:14" ht="14.25" customHeight="1" x14ac:dyDescent="0.25">
      <c r="A18" s="130"/>
      <c r="B18" s="36"/>
      <c r="C18" s="6"/>
      <c r="D18" s="6"/>
      <c r="E18" s="6"/>
      <c r="F18" s="6"/>
      <c r="G18" s="155"/>
      <c r="H18" s="88"/>
      <c r="I18" s="6"/>
      <c r="J18" s="128"/>
      <c r="K18" s="105"/>
      <c r="L18" s="103"/>
      <c r="M18" s="15"/>
      <c r="N18" s="2"/>
    </row>
    <row r="19" spans="1:14" ht="14.25" customHeight="1" x14ac:dyDescent="0.25">
      <c r="A19" s="53">
        <v>0.47916666666666702</v>
      </c>
      <c r="B19" s="37"/>
      <c r="C19" s="6"/>
      <c r="D19" s="6"/>
      <c r="E19" s="6"/>
      <c r="F19" s="6"/>
      <c r="G19" s="155"/>
      <c r="H19" s="88"/>
      <c r="I19" s="6"/>
      <c r="J19" s="128"/>
      <c r="K19" s="105"/>
      <c r="L19" s="103"/>
      <c r="M19" s="15"/>
      <c r="N19" s="2"/>
    </row>
    <row r="20" spans="1:14" ht="14.25" customHeight="1" x14ac:dyDescent="0.25">
      <c r="A20" s="130"/>
      <c r="B20" s="151" t="s">
        <v>9</v>
      </c>
      <c r="C20" s="6"/>
      <c r="D20" s="6"/>
      <c r="E20" s="6"/>
      <c r="F20" s="6"/>
      <c r="G20" s="155"/>
      <c r="H20" s="88"/>
      <c r="I20" s="6"/>
      <c r="J20" s="128"/>
      <c r="K20" s="6"/>
      <c r="L20" s="6"/>
      <c r="M20" s="15"/>
      <c r="N20" s="2"/>
    </row>
    <row r="21" spans="1:14" ht="14.25" customHeight="1" x14ac:dyDescent="0.25">
      <c r="A21" s="53">
        <v>0.48958333333333298</v>
      </c>
      <c r="B21" s="152"/>
      <c r="C21" s="6"/>
      <c r="D21" s="6"/>
      <c r="E21" s="6"/>
      <c r="F21" s="6"/>
      <c r="G21" s="155"/>
      <c r="H21" s="88"/>
      <c r="I21" s="6"/>
      <c r="J21" s="129"/>
      <c r="K21" s="6"/>
      <c r="L21" s="6"/>
      <c r="M21" s="15"/>
      <c r="N21" s="2"/>
    </row>
    <row r="22" spans="1:14" ht="14.25" customHeight="1" x14ac:dyDescent="0.25">
      <c r="A22" s="130"/>
      <c r="B22" s="152"/>
      <c r="C22" s="6"/>
      <c r="D22" s="6"/>
      <c r="E22" s="6"/>
      <c r="F22" s="6"/>
      <c r="G22" s="155"/>
      <c r="H22" s="88"/>
      <c r="I22" s="6"/>
      <c r="J22" s="32"/>
      <c r="K22" s="6"/>
      <c r="L22" s="6"/>
      <c r="M22" s="15"/>
      <c r="N22" s="2"/>
    </row>
    <row r="23" spans="1:14" ht="14.25" customHeight="1" x14ac:dyDescent="0.25">
      <c r="A23" s="53">
        <v>0.5</v>
      </c>
      <c r="B23" s="152"/>
      <c r="C23" s="6"/>
      <c r="D23" s="6"/>
      <c r="E23" s="6"/>
      <c r="F23" s="6"/>
      <c r="G23" s="155"/>
      <c r="H23" s="88"/>
      <c r="I23" s="6"/>
      <c r="J23" s="32"/>
      <c r="K23" s="6"/>
      <c r="L23" s="6"/>
      <c r="M23" s="15"/>
      <c r="N23" s="2"/>
    </row>
    <row r="24" spans="1:14" ht="14.25" customHeight="1" x14ac:dyDescent="0.25">
      <c r="A24" s="130"/>
      <c r="B24" s="152"/>
      <c r="C24" s="6"/>
      <c r="D24" s="6"/>
      <c r="E24" s="6"/>
      <c r="F24" s="6"/>
      <c r="G24" s="155"/>
      <c r="H24" s="134" t="str">
        <f>HYPERLINK("https://sotodelreal.eternity.online/PilatesGRtmica","PILATES")</f>
        <v>PILATES</v>
      </c>
      <c r="I24" s="6"/>
      <c r="J24" s="32"/>
      <c r="K24" s="6"/>
      <c r="L24" s="6"/>
      <c r="M24" s="15"/>
      <c r="N24" s="2"/>
    </row>
    <row r="25" spans="1:14" ht="14.25" customHeight="1" x14ac:dyDescent="0.25">
      <c r="A25" s="53">
        <v>0.51041666666666696</v>
      </c>
      <c r="B25" s="152"/>
      <c r="C25" s="6"/>
      <c r="D25" s="6"/>
      <c r="E25" s="6"/>
      <c r="F25" s="6"/>
      <c r="G25" s="155"/>
      <c r="H25" s="88"/>
      <c r="I25" s="6"/>
      <c r="J25" s="32"/>
      <c r="K25" s="6"/>
      <c r="L25" s="6"/>
      <c r="M25" s="15"/>
      <c r="N25" s="2"/>
    </row>
    <row r="26" spans="1:14" ht="14.25" customHeight="1" x14ac:dyDescent="0.25">
      <c r="A26" s="130"/>
      <c r="B26" s="152"/>
      <c r="C26" s="6"/>
      <c r="D26" s="6"/>
      <c r="E26" s="6"/>
      <c r="F26" s="6"/>
      <c r="G26" s="155"/>
      <c r="H26" s="88"/>
      <c r="I26" s="6"/>
      <c r="J26" s="32"/>
      <c r="K26" s="6"/>
      <c r="L26" s="6"/>
      <c r="M26" s="15"/>
      <c r="N26" s="2"/>
    </row>
    <row r="27" spans="1:14" ht="14.25" customHeight="1" x14ac:dyDescent="0.25">
      <c r="A27" s="53">
        <v>0.52083333333333304</v>
      </c>
      <c r="B27" s="152"/>
      <c r="C27" s="6"/>
      <c r="D27" s="6"/>
      <c r="E27" s="6"/>
      <c r="F27" s="6"/>
      <c r="G27" s="155"/>
      <c r="H27" s="88"/>
      <c r="I27" s="6"/>
      <c r="J27" s="32"/>
      <c r="K27" s="6"/>
      <c r="L27" s="6"/>
      <c r="M27" s="15"/>
      <c r="N27" s="2"/>
    </row>
    <row r="28" spans="1:14" ht="14.25" customHeight="1" x14ac:dyDescent="0.25">
      <c r="A28" s="130"/>
      <c r="B28" s="152"/>
      <c r="C28" s="6"/>
      <c r="D28" s="6"/>
      <c r="E28" s="6"/>
      <c r="F28" s="6"/>
      <c r="G28" s="155"/>
      <c r="H28" s="88"/>
      <c r="I28" s="6"/>
      <c r="J28" s="32"/>
      <c r="K28" s="6"/>
      <c r="L28" s="6"/>
      <c r="M28" s="15"/>
      <c r="N28" s="2"/>
    </row>
    <row r="29" spans="1:14" ht="14.25" customHeight="1" x14ac:dyDescent="0.25">
      <c r="A29" s="53">
        <v>0.53125</v>
      </c>
      <c r="B29" s="152"/>
      <c r="C29" s="6"/>
      <c r="D29" s="6"/>
      <c r="E29" s="6"/>
      <c r="F29" s="6"/>
      <c r="G29" s="155"/>
      <c r="H29" s="88"/>
      <c r="I29" s="6"/>
      <c r="J29" s="32"/>
      <c r="K29" s="6"/>
      <c r="L29" s="6"/>
      <c r="M29" s="15"/>
      <c r="N29" s="2"/>
    </row>
    <row r="30" spans="1:14" ht="14.25" customHeight="1" x14ac:dyDescent="0.25">
      <c r="A30" s="130"/>
      <c r="B30" s="152"/>
      <c r="C30" s="6"/>
      <c r="D30" s="6"/>
      <c r="E30" s="6"/>
      <c r="F30" s="6"/>
      <c r="G30" s="155"/>
      <c r="H30" s="88"/>
      <c r="I30" s="6"/>
      <c r="J30" s="32"/>
      <c r="K30" s="6"/>
      <c r="L30" s="6"/>
      <c r="M30" s="15"/>
      <c r="N30" s="2"/>
    </row>
    <row r="31" spans="1:14" ht="14.25" customHeight="1" x14ac:dyDescent="0.25">
      <c r="A31" s="53">
        <v>0.54166666666666696</v>
      </c>
      <c r="B31" s="153"/>
      <c r="C31" s="6"/>
      <c r="D31" s="6"/>
      <c r="E31" s="6"/>
      <c r="F31" s="6"/>
      <c r="G31" s="155"/>
      <c r="H31" s="88"/>
      <c r="I31" s="6"/>
      <c r="J31" s="32"/>
      <c r="K31" s="6"/>
      <c r="L31" s="6"/>
      <c r="M31" s="15"/>
      <c r="N31" s="2"/>
    </row>
    <row r="32" spans="1:14" ht="14.25" customHeight="1" x14ac:dyDescent="0.25">
      <c r="A32" s="53"/>
      <c r="B32" s="37"/>
      <c r="C32" s="6"/>
      <c r="D32" s="6"/>
      <c r="E32" s="6"/>
      <c r="F32" s="6"/>
      <c r="G32" s="32"/>
      <c r="H32" s="6"/>
      <c r="I32" s="6"/>
      <c r="J32" s="32"/>
      <c r="K32" s="6"/>
      <c r="L32" s="6"/>
      <c r="M32" s="15"/>
      <c r="N32" s="2"/>
    </row>
    <row r="33" spans="1:14" ht="14.25" customHeight="1" x14ac:dyDescent="0.25">
      <c r="A33" s="53">
        <v>0.66666666666666663</v>
      </c>
      <c r="B33" s="37"/>
      <c r="C33" s="6"/>
      <c r="D33" s="6"/>
      <c r="E33" s="6"/>
      <c r="F33" s="6"/>
      <c r="G33" s="34"/>
      <c r="H33" s="6"/>
      <c r="I33" s="6"/>
      <c r="J33" s="32"/>
      <c r="K33" s="6"/>
      <c r="L33" s="6"/>
      <c r="M33" s="15"/>
      <c r="N33" s="2"/>
    </row>
    <row r="34" spans="1:14" ht="14.25" customHeight="1" x14ac:dyDescent="0.25">
      <c r="A34" s="53"/>
      <c r="B34" s="37"/>
      <c r="C34" s="6"/>
      <c r="D34" s="6"/>
      <c r="E34" s="6"/>
      <c r="F34" s="6"/>
      <c r="G34" s="154" t="s">
        <v>5</v>
      </c>
      <c r="H34" s="6"/>
      <c r="I34" s="6"/>
      <c r="J34" s="32"/>
      <c r="K34" s="6"/>
      <c r="L34" s="6"/>
      <c r="M34" s="15"/>
      <c r="N34" s="2"/>
    </row>
    <row r="35" spans="1:14" ht="14.25" customHeight="1" x14ac:dyDescent="0.25">
      <c r="A35" s="53">
        <v>0.67708333333333337</v>
      </c>
      <c r="B35" s="37"/>
      <c r="C35" s="6"/>
      <c r="D35" s="6"/>
      <c r="E35" s="6"/>
      <c r="F35" s="6"/>
      <c r="G35" s="155"/>
      <c r="H35" s="6"/>
      <c r="I35" s="6"/>
      <c r="J35" s="32"/>
      <c r="K35" s="6"/>
      <c r="L35" s="6"/>
      <c r="M35" s="15"/>
      <c r="N35" s="2"/>
    </row>
    <row r="36" spans="1:14" ht="14.25" customHeight="1" x14ac:dyDescent="0.25">
      <c r="A36" s="53"/>
      <c r="B36" s="37"/>
      <c r="C36" s="6"/>
      <c r="D36" s="6"/>
      <c r="E36" s="6"/>
      <c r="F36" s="6"/>
      <c r="G36" s="155"/>
      <c r="H36" s="6"/>
      <c r="I36" s="6"/>
      <c r="J36" s="32"/>
      <c r="K36" s="6"/>
      <c r="L36" s="6"/>
      <c r="M36" s="15"/>
      <c r="N36" s="2"/>
    </row>
    <row r="37" spans="1:14" ht="14.25" customHeight="1" x14ac:dyDescent="0.25">
      <c r="A37" s="53">
        <v>0.6875</v>
      </c>
      <c r="B37" s="37"/>
      <c r="C37" s="6"/>
      <c r="D37" s="6"/>
      <c r="E37" s="6"/>
      <c r="F37" s="6"/>
      <c r="G37" s="155"/>
      <c r="H37" s="6"/>
      <c r="I37" s="6"/>
      <c r="J37" s="32"/>
      <c r="K37" s="6"/>
      <c r="L37" s="6"/>
      <c r="M37" s="15"/>
      <c r="N37" s="2"/>
    </row>
    <row r="38" spans="1:14" ht="14.25" customHeight="1" x14ac:dyDescent="0.25">
      <c r="A38" s="130"/>
      <c r="B38" s="36"/>
      <c r="C38" s="6"/>
      <c r="D38" s="6"/>
      <c r="E38" s="6"/>
      <c r="F38" s="6"/>
      <c r="G38" s="155"/>
      <c r="H38" s="6"/>
      <c r="I38" s="6"/>
      <c r="J38" s="32"/>
      <c r="K38" s="6"/>
      <c r="L38" s="6"/>
      <c r="M38" s="15"/>
      <c r="N38" s="2"/>
    </row>
    <row r="39" spans="1:14" ht="14.25" customHeight="1" x14ac:dyDescent="0.25">
      <c r="A39" s="53">
        <v>0.69791666666666696</v>
      </c>
      <c r="B39" s="37"/>
      <c r="C39" s="6"/>
      <c r="D39" s="6"/>
      <c r="E39" s="6"/>
      <c r="F39" s="6"/>
      <c r="G39" s="155"/>
      <c r="H39" s="6"/>
      <c r="I39" s="6"/>
      <c r="J39" s="32"/>
      <c r="K39" s="6"/>
      <c r="L39" s="6"/>
      <c r="M39" s="15"/>
      <c r="N39" s="2"/>
    </row>
    <row r="40" spans="1:14" ht="14.25" customHeight="1" x14ac:dyDescent="0.25">
      <c r="A40" s="130"/>
      <c r="B40" s="36"/>
      <c r="C40" s="6"/>
      <c r="D40" s="6"/>
      <c r="E40" s="6"/>
      <c r="F40" s="6"/>
      <c r="G40" s="155"/>
      <c r="H40" s="6"/>
      <c r="I40" s="6"/>
      <c r="J40" s="32"/>
      <c r="K40" s="6"/>
      <c r="L40" s="6"/>
      <c r="M40" s="15"/>
      <c r="N40" s="2"/>
    </row>
    <row r="41" spans="1:14" ht="14.25" customHeight="1" x14ac:dyDescent="0.25">
      <c r="A41" s="53">
        <v>0.70833333333333404</v>
      </c>
      <c r="B41" s="37"/>
      <c r="C41" s="6"/>
      <c r="D41" s="6"/>
      <c r="E41" s="6"/>
      <c r="F41" s="6"/>
      <c r="G41" s="155"/>
      <c r="H41" s="6"/>
      <c r="I41" s="6"/>
      <c r="J41" s="32"/>
      <c r="K41" s="6"/>
      <c r="L41" s="6"/>
      <c r="M41" s="15"/>
      <c r="N41" s="2"/>
    </row>
    <row r="42" spans="1:14" ht="14.25" customHeight="1" x14ac:dyDescent="0.25">
      <c r="A42" s="130"/>
      <c r="B42" s="32"/>
      <c r="C42" s="6"/>
      <c r="D42" s="6"/>
      <c r="E42" s="6"/>
      <c r="F42" s="6"/>
      <c r="G42" s="155"/>
      <c r="H42" s="134" t="str">
        <f>HYPERLINK("https://sotodelreal.eternity.online/PilatesGRtmica","PILATES")</f>
        <v>PILATES</v>
      </c>
      <c r="I42" s="6"/>
      <c r="J42" s="32"/>
      <c r="K42" s="6"/>
      <c r="L42" s="6"/>
      <c r="M42" s="15"/>
      <c r="N42" s="2"/>
    </row>
    <row r="43" spans="1:14" ht="14.25" customHeight="1" x14ac:dyDescent="0.25">
      <c r="A43" s="53">
        <v>0.71875</v>
      </c>
      <c r="B43" s="37"/>
      <c r="C43" s="6"/>
      <c r="D43" s="6"/>
      <c r="E43" s="6"/>
      <c r="F43" s="6"/>
      <c r="G43" s="155"/>
      <c r="H43" s="88"/>
      <c r="I43" s="6"/>
      <c r="J43" s="32"/>
      <c r="K43" s="6"/>
      <c r="L43" s="6"/>
      <c r="M43" s="15"/>
      <c r="N43" s="2"/>
    </row>
    <row r="44" spans="1:14" ht="14.25" customHeight="1" x14ac:dyDescent="0.25">
      <c r="A44" s="130"/>
      <c r="B44" s="36"/>
      <c r="C44" s="6"/>
      <c r="D44" s="6"/>
      <c r="E44" s="6"/>
      <c r="F44" s="6"/>
      <c r="G44" s="155"/>
      <c r="H44" s="88"/>
      <c r="I44" s="6"/>
      <c r="J44" s="32"/>
      <c r="K44" s="6"/>
      <c r="L44" s="6"/>
      <c r="M44" s="15"/>
      <c r="N44" s="2"/>
    </row>
    <row r="45" spans="1:14" ht="14.25" customHeight="1" x14ac:dyDescent="0.25">
      <c r="A45" s="53">
        <v>0.72916666666666696</v>
      </c>
      <c r="B45" s="37"/>
      <c r="C45" s="6"/>
      <c r="D45" s="6"/>
      <c r="E45" s="6"/>
      <c r="F45" s="6"/>
      <c r="G45" s="155"/>
      <c r="H45" s="88"/>
      <c r="I45" s="6"/>
      <c r="J45" s="32"/>
      <c r="K45" s="6"/>
      <c r="L45" s="6"/>
      <c r="M45" s="15"/>
      <c r="N45" s="2"/>
    </row>
    <row r="46" spans="1:14" ht="14.25" customHeight="1" x14ac:dyDescent="0.25">
      <c r="A46" s="130"/>
      <c r="B46" s="36"/>
      <c r="C46" s="6"/>
      <c r="D46" s="131" t="str">
        <f>HYPERLINK("https://sotodelreal.eternity.online/Baile1","BAILE MODERNO JUVENIL")</f>
        <v>BAILE MODERNO JUVENIL</v>
      </c>
      <c r="E46" s="6"/>
      <c r="F46" s="6"/>
      <c r="G46" s="155"/>
      <c r="H46" s="88"/>
      <c r="I46" s="6"/>
      <c r="J46" s="32"/>
      <c r="K46" s="6"/>
      <c r="L46" s="147" t="str">
        <f>HYPERLINK("https://sotodelreal.eternity.online/GimnasiasTeraputicas","GIMN. FAMILIAR")</f>
        <v>GIMN. FAMILIAR</v>
      </c>
      <c r="M46" s="15"/>
      <c r="N46" s="2"/>
    </row>
    <row r="47" spans="1:14" ht="14.25" customHeight="1" x14ac:dyDescent="0.25">
      <c r="A47" s="53">
        <v>0.73958333333333404</v>
      </c>
      <c r="B47" s="37"/>
      <c r="C47" s="6"/>
      <c r="D47" s="117"/>
      <c r="E47" s="6"/>
      <c r="F47" s="6"/>
      <c r="G47" s="155"/>
      <c r="H47" s="88"/>
      <c r="I47" s="6"/>
      <c r="J47" s="32"/>
      <c r="K47" s="6"/>
      <c r="L47" s="68"/>
      <c r="M47" s="15"/>
      <c r="N47" s="2"/>
    </row>
    <row r="48" spans="1:14" ht="14.25" customHeight="1" x14ac:dyDescent="0.25">
      <c r="A48" s="130"/>
      <c r="B48" s="36"/>
      <c r="C48" s="6"/>
      <c r="D48" s="117"/>
      <c r="E48" s="6"/>
      <c r="F48" s="6"/>
      <c r="G48" s="155"/>
      <c r="H48" s="88"/>
      <c r="I48" s="6"/>
      <c r="J48" s="32"/>
      <c r="K48" s="6"/>
      <c r="L48" s="68"/>
      <c r="M48" s="15"/>
      <c r="N48" s="2"/>
    </row>
    <row r="49" spans="1:14" ht="14.25" customHeight="1" x14ac:dyDescent="0.25">
      <c r="A49" s="53">
        <v>0.75</v>
      </c>
      <c r="B49" s="37"/>
      <c r="C49" s="6"/>
      <c r="D49" s="117"/>
      <c r="E49" s="6"/>
      <c r="F49" s="6"/>
      <c r="G49" s="155"/>
      <c r="H49" s="88"/>
      <c r="I49" s="6"/>
      <c r="J49" s="32"/>
      <c r="K49" s="6"/>
      <c r="L49" s="68"/>
      <c r="M49" s="15"/>
      <c r="N49" s="2"/>
    </row>
    <row r="50" spans="1:14" ht="14.25" customHeight="1" x14ac:dyDescent="0.25">
      <c r="A50" s="130"/>
      <c r="B50" s="32"/>
      <c r="C50" s="135" t="str">
        <f>HYPERLINK("https://sotodelreal.eternity.online/DibujopinturaTeatro","TECNICAS DE DIBUJO Y PINTURA")</f>
        <v>TECNICAS DE DIBUJO Y PINTURA</v>
      </c>
      <c r="D50" s="117"/>
      <c r="E50" s="6"/>
      <c r="F50" s="6"/>
      <c r="G50" s="155"/>
      <c r="H50" s="134" t="str">
        <f>HYPERLINK("https://sotodelreal.eternity.online/PilatesGRtmica","PILATES")</f>
        <v>PILATES</v>
      </c>
      <c r="I50" s="6"/>
      <c r="J50" s="148" t="str">
        <f>HYPERLINK("https://sotodelreal.eternity.online/ActividadesDirigidas1GimnasioyPiscina","HIPOPRESIVOS")</f>
        <v>HIPOPRESIVOS</v>
      </c>
      <c r="K50" s="6"/>
      <c r="L50" s="68"/>
      <c r="M50" s="15"/>
      <c r="N50" s="2"/>
    </row>
    <row r="51" spans="1:14" ht="14.25" customHeight="1" x14ac:dyDescent="0.25">
      <c r="A51" s="53">
        <v>0.76041666666666696</v>
      </c>
      <c r="B51" s="37"/>
      <c r="C51" s="136"/>
      <c r="D51" s="117"/>
      <c r="E51" s="6"/>
      <c r="F51" s="6"/>
      <c r="G51" s="155"/>
      <c r="H51" s="88"/>
      <c r="I51" s="6"/>
      <c r="J51" s="149"/>
      <c r="K51" s="6"/>
      <c r="L51" s="68"/>
      <c r="M51" s="15"/>
      <c r="N51" s="2"/>
    </row>
    <row r="52" spans="1:14" ht="14.25" customHeight="1" x14ac:dyDescent="0.25">
      <c r="A52" s="130"/>
      <c r="B52" s="36"/>
      <c r="C52" s="136"/>
      <c r="D52" s="117"/>
      <c r="E52" s="6"/>
      <c r="F52" s="6"/>
      <c r="G52" s="155"/>
      <c r="H52" s="88"/>
      <c r="I52" s="6"/>
      <c r="J52" s="149"/>
      <c r="K52" s="6"/>
      <c r="L52" s="68"/>
      <c r="M52" s="15"/>
      <c r="N52" s="2"/>
    </row>
    <row r="53" spans="1:14" ht="14.25" customHeight="1" x14ac:dyDescent="0.25">
      <c r="A53" s="53">
        <v>0.77083333333333404</v>
      </c>
      <c r="B53" s="37"/>
      <c r="C53" s="136"/>
      <c r="D53" s="117"/>
      <c r="E53" s="6"/>
      <c r="F53" s="6"/>
      <c r="G53" s="156"/>
      <c r="H53" s="88"/>
      <c r="I53" s="6"/>
      <c r="J53" s="149"/>
      <c r="K53" s="6"/>
      <c r="L53" s="68"/>
      <c r="M53" s="15"/>
      <c r="N53" s="2"/>
    </row>
    <row r="54" spans="1:14" ht="14.25" customHeight="1" x14ac:dyDescent="0.25">
      <c r="A54" s="130"/>
      <c r="B54" s="32"/>
      <c r="C54" s="136"/>
      <c r="D54" s="131" t="str">
        <f>HYPERLINK("https://sotodelreal.eternity.online/Baile1","BAILE MODERNO INFANTIL")</f>
        <v>BAILE MODERNO INFANTIL</v>
      </c>
      <c r="E54" s="6"/>
      <c r="F54" s="132" t="str">
        <f>HYPERLINK("https://sotodelreal.eternity.online/Actividadesbiblioteca","CLUB DE LECTURA último miércoles de mes")</f>
        <v>CLUB DE LECTURA último miércoles de mes</v>
      </c>
      <c r="G54" s="32"/>
      <c r="H54" s="88"/>
      <c r="I54" s="146" t="str">
        <f>HYPERLINK("https://sotodelreal.eternity.online/YogaCorrectivaTaichi","GIMN. CORRECTIVA")</f>
        <v>GIMN. CORRECTIVA</v>
      </c>
      <c r="J54" s="149"/>
      <c r="K54" s="6"/>
      <c r="L54" s="150" t="str">
        <f>HYPERLINK("https://sotodelreal.eternity.online/GimnasiasTeraputicas","GIMN. CORRECTIVA")</f>
        <v>GIMN. CORRECTIVA</v>
      </c>
      <c r="M54" s="15"/>
      <c r="N54" s="2"/>
    </row>
    <row r="55" spans="1:14" ht="14.25" customHeight="1" x14ac:dyDescent="0.25">
      <c r="A55" s="53">
        <v>0.78125</v>
      </c>
      <c r="B55" s="37"/>
      <c r="C55" s="136"/>
      <c r="D55" s="117"/>
      <c r="E55" s="6"/>
      <c r="F55" s="133"/>
      <c r="G55" s="32"/>
      <c r="H55" s="88"/>
      <c r="I55" s="60"/>
      <c r="J55" s="149"/>
      <c r="K55" s="6"/>
      <c r="L55" s="103"/>
      <c r="M55" s="15"/>
      <c r="N55" s="2"/>
    </row>
    <row r="56" spans="1:14" ht="14.25" customHeight="1" x14ac:dyDescent="0.25">
      <c r="A56" s="130"/>
      <c r="B56" s="36"/>
      <c r="C56" s="136"/>
      <c r="D56" s="117"/>
      <c r="E56" s="6"/>
      <c r="F56" s="133"/>
      <c r="G56" s="32"/>
      <c r="H56" s="88"/>
      <c r="I56" s="60"/>
      <c r="J56" s="32"/>
      <c r="K56" s="6"/>
      <c r="L56" s="103"/>
      <c r="M56" s="15"/>
      <c r="N56" s="2"/>
    </row>
    <row r="57" spans="1:14" ht="14.25" customHeight="1" x14ac:dyDescent="0.25">
      <c r="A57" s="53">
        <v>0.79166666666666696</v>
      </c>
      <c r="B57" s="37"/>
      <c r="C57" s="136"/>
      <c r="D57" s="117"/>
      <c r="E57" s="6"/>
      <c r="F57" s="133"/>
      <c r="G57" s="32"/>
      <c r="H57" s="88"/>
      <c r="I57" s="60"/>
      <c r="J57" s="32"/>
      <c r="K57" s="6"/>
      <c r="L57" s="103"/>
      <c r="M57" s="15"/>
      <c r="N57" s="2"/>
    </row>
    <row r="58" spans="1:14" ht="14.25" customHeight="1" x14ac:dyDescent="0.25">
      <c r="A58" s="130"/>
      <c r="B58" s="32"/>
      <c r="C58" s="136"/>
      <c r="D58" s="117"/>
      <c r="E58" s="6"/>
      <c r="F58" s="133"/>
      <c r="G58" s="32"/>
      <c r="H58" s="134" t="str">
        <f>HYPERLINK("https://sotodelreal.eternity.online/PilatesGRtmica","PILATES")</f>
        <v>PILATES</v>
      </c>
      <c r="I58" s="60"/>
      <c r="J58" s="32"/>
      <c r="K58" s="6"/>
      <c r="L58" s="103"/>
      <c r="M58" s="141" t="str">
        <f>HYPERLINK("https://sotodelreal.eternity.online/EntrenamientoFuncional","ENTREN. FUNCIONAL")</f>
        <v>ENTREN. FUNCIONAL</v>
      </c>
      <c r="N58" s="2"/>
    </row>
    <row r="59" spans="1:14" ht="14.25" customHeight="1" x14ac:dyDescent="0.25">
      <c r="A59" s="53">
        <v>0.80208333333333404</v>
      </c>
      <c r="B59" s="37"/>
      <c r="C59" s="136"/>
      <c r="D59" s="117"/>
      <c r="E59" s="6"/>
      <c r="F59" s="133"/>
      <c r="G59" s="32"/>
      <c r="H59" s="88"/>
      <c r="I59" s="60"/>
      <c r="J59" s="32"/>
      <c r="K59" s="6"/>
      <c r="L59" s="103"/>
      <c r="M59" s="120"/>
      <c r="N59" s="2"/>
    </row>
    <row r="60" spans="1:14" ht="14.25" customHeight="1" x14ac:dyDescent="0.25">
      <c r="A60" s="130"/>
      <c r="B60" s="36"/>
      <c r="C60" s="136"/>
      <c r="D60" s="117"/>
      <c r="E60" s="6"/>
      <c r="F60" s="133"/>
      <c r="G60" s="32"/>
      <c r="H60" s="88"/>
      <c r="I60" s="60"/>
      <c r="J60" s="32"/>
      <c r="K60" s="6"/>
      <c r="L60" s="103"/>
      <c r="M60" s="120"/>
      <c r="N60" s="2"/>
    </row>
    <row r="61" spans="1:14" ht="14.25" customHeight="1" x14ac:dyDescent="0.25">
      <c r="A61" s="53">
        <v>0.8125</v>
      </c>
      <c r="B61" s="37"/>
      <c r="C61" s="136"/>
      <c r="D61" s="117"/>
      <c r="E61" s="6"/>
      <c r="F61" s="133"/>
      <c r="G61" s="32"/>
      <c r="H61" s="88"/>
      <c r="I61" s="60"/>
      <c r="J61" s="32"/>
      <c r="K61" s="6"/>
      <c r="L61" s="103"/>
      <c r="M61" s="120"/>
      <c r="N61" s="2"/>
    </row>
    <row r="62" spans="1:14" ht="14.25" customHeight="1" x14ac:dyDescent="0.25">
      <c r="A62" s="130"/>
      <c r="B62" s="32"/>
      <c r="C62" s="136"/>
      <c r="D62" s="55" t="str">
        <f>HYPERLINK("https://sotodelreal.eternity.online/videoconferencia.php?sala=Baile1","DANCE TRAINNING")</f>
        <v>DANCE TRAINNING</v>
      </c>
      <c r="E62" s="142" t="str">
        <f>HYPERLINK("https://sotodelreal.eternity.online/ManualidadesArtattackGmantenimiento","GIMN. MANTINIMIENTO")</f>
        <v>GIMN. MANTINIMIENTO</v>
      </c>
      <c r="F62" s="133"/>
      <c r="G62" s="32"/>
      <c r="H62" s="88"/>
      <c r="I62" s="143" t="str">
        <f>HYPERLINK("https://sotodelreal.eternity.online/YogaCorrectivaTaichi","TAI CHI")</f>
        <v>TAI CHI</v>
      </c>
      <c r="J62" s="32"/>
      <c r="K62" s="6"/>
      <c r="L62" s="6"/>
      <c r="M62" s="120"/>
      <c r="N62" s="2"/>
    </row>
    <row r="63" spans="1:14" ht="14.25" customHeight="1" x14ac:dyDescent="0.25">
      <c r="A63" s="53">
        <v>0.82291666666666696</v>
      </c>
      <c r="B63" s="37"/>
      <c r="C63" s="136"/>
      <c r="D63" s="144"/>
      <c r="E63" s="56"/>
      <c r="F63" s="133"/>
      <c r="G63" s="32"/>
      <c r="H63" s="88"/>
      <c r="I63" s="64"/>
      <c r="J63" s="32"/>
      <c r="K63" s="6"/>
      <c r="L63" s="6"/>
      <c r="M63" s="120"/>
      <c r="N63" s="2"/>
    </row>
    <row r="64" spans="1:14" ht="14.25" customHeight="1" x14ac:dyDescent="0.25">
      <c r="A64" s="130"/>
      <c r="B64" s="36"/>
      <c r="C64" s="136"/>
      <c r="D64" s="144"/>
      <c r="E64" s="56"/>
      <c r="F64" s="133"/>
      <c r="G64" s="32"/>
      <c r="H64" s="88"/>
      <c r="I64" s="64"/>
      <c r="J64" s="32"/>
      <c r="K64" s="6"/>
      <c r="L64" s="6"/>
      <c r="M64" s="120"/>
      <c r="N64" s="2"/>
    </row>
    <row r="65" spans="1:14" ht="14.25" customHeight="1" x14ac:dyDescent="0.25">
      <c r="A65" s="53">
        <v>0.83333333333333404</v>
      </c>
      <c r="B65" s="37"/>
      <c r="C65" s="23"/>
      <c r="D65" s="144"/>
      <c r="E65" s="56"/>
      <c r="F65" s="133"/>
      <c r="G65" s="32"/>
      <c r="H65" s="88"/>
      <c r="I65" s="64"/>
      <c r="J65" s="32"/>
      <c r="K65" s="6"/>
      <c r="L65" s="6"/>
      <c r="M65" s="120"/>
      <c r="N65" s="2"/>
    </row>
    <row r="66" spans="1:14" ht="14.25" customHeight="1" x14ac:dyDescent="0.25">
      <c r="A66" s="130"/>
      <c r="B66" s="36"/>
      <c r="C66" s="6"/>
      <c r="D66" s="144"/>
      <c r="E66" s="56"/>
      <c r="F66" s="6"/>
      <c r="G66" s="32"/>
      <c r="H66" s="134" t="str">
        <f>HYPERLINK("https://sotodelreal.eternity.online/PilatesGRtmica","PILATES")</f>
        <v>PILATES</v>
      </c>
      <c r="I66" s="64"/>
      <c r="J66" s="32"/>
      <c r="K66" s="6"/>
      <c r="L66" s="6"/>
      <c r="M66" s="15"/>
      <c r="N66" s="2"/>
    </row>
    <row r="67" spans="1:14" ht="14.25" customHeight="1" x14ac:dyDescent="0.25">
      <c r="A67" s="53">
        <v>0.843750000000001</v>
      </c>
      <c r="B67" s="37"/>
      <c r="C67" s="6"/>
      <c r="D67" s="144"/>
      <c r="E67" s="56"/>
      <c r="F67" s="6"/>
      <c r="G67" s="32"/>
      <c r="H67" s="88"/>
      <c r="I67" s="64"/>
      <c r="J67" s="32"/>
      <c r="K67" s="6"/>
      <c r="L67" s="6"/>
      <c r="M67" s="15"/>
      <c r="N67" s="2"/>
    </row>
    <row r="68" spans="1:14" ht="14.25" customHeight="1" x14ac:dyDescent="0.25">
      <c r="A68" s="130"/>
      <c r="B68" s="36"/>
      <c r="C68" s="6"/>
      <c r="D68" s="144"/>
      <c r="E68" s="56"/>
      <c r="F68" s="6"/>
      <c r="G68" s="32"/>
      <c r="H68" s="88"/>
      <c r="I68" s="64"/>
      <c r="J68" s="32"/>
      <c r="K68" s="6"/>
      <c r="L68" s="6"/>
      <c r="M68" s="15"/>
      <c r="N68" s="2"/>
    </row>
    <row r="69" spans="1:14" ht="14.25" customHeight="1" x14ac:dyDescent="0.25">
      <c r="A69" s="53">
        <v>0.85416666666666696</v>
      </c>
      <c r="B69" s="37"/>
      <c r="C69" s="6"/>
      <c r="D69" s="145"/>
      <c r="E69" s="56"/>
      <c r="F69" s="6"/>
      <c r="G69" s="32"/>
      <c r="H69" s="88"/>
      <c r="I69" s="64"/>
      <c r="J69" s="32"/>
      <c r="K69" s="6"/>
      <c r="L69" s="6"/>
      <c r="M69" s="15"/>
      <c r="N69" s="2"/>
    </row>
    <row r="70" spans="1:14" ht="14.25" customHeight="1" x14ac:dyDescent="0.25">
      <c r="A70" s="130"/>
      <c r="B70" s="36"/>
      <c r="C70" s="6"/>
      <c r="D70" s="6"/>
      <c r="E70" s="6"/>
      <c r="F70" s="6"/>
      <c r="G70" s="32"/>
      <c r="H70" s="88"/>
      <c r="I70" s="6"/>
      <c r="J70" s="32"/>
      <c r="K70" s="6"/>
      <c r="L70" s="6"/>
      <c r="M70" s="15"/>
      <c r="N70" s="2"/>
    </row>
    <row r="71" spans="1:14" ht="14.25" customHeight="1" x14ac:dyDescent="0.25">
      <c r="A71" s="53">
        <v>0.86458333333333404</v>
      </c>
      <c r="B71" s="37"/>
      <c r="C71" s="6"/>
      <c r="D71" s="6"/>
      <c r="E71" s="6"/>
      <c r="F71" s="6"/>
      <c r="G71" s="32"/>
      <c r="H71" s="88"/>
      <c r="I71" s="6"/>
      <c r="J71" s="32"/>
      <c r="K71" s="6"/>
      <c r="L71" s="6"/>
      <c r="M71" s="15"/>
      <c r="N71" s="2"/>
    </row>
    <row r="72" spans="1:14" ht="14.25" customHeight="1" x14ac:dyDescent="0.25">
      <c r="A72" s="130"/>
      <c r="B72" s="36"/>
      <c r="C72" s="6"/>
      <c r="D72" s="6"/>
      <c r="E72" s="6"/>
      <c r="F72" s="6"/>
      <c r="G72" s="32"/>
      <c r="H72" s="88"/>
      <c r="I72" s="6"/>
      <c r="J72" s="32"/>
      <c r="K72" s="6"/>
      <c r="L72" s="6"/>
      <c r="M72" s="15"/>
      <c r="N72" s="2"/>
    </row>
    <row r="73" spans="1:14" ht="14.25" customHeight="1" x14ac:dyDescent="0.25">
      <c r="A73" s="53">
        <v>0.875000000000001</v>
      </c>
      <c r="B73" s="37"/>
      <c r="C73" s="6"/>
      <c r="D73" s="6"/>
      <c r="E73" s="6"/>
      <c r="F73" s="6"/>
      <c r="G73" s="32"/>
      <c r="H73" s="88"/>
      <c r="I73" s="6"/>
      <c r="J73" s="32"/>
      <c r="K73" s="6"/>
      <c r="L73" s="6"/>
      <c r="M73" s="15"/>
      <c r="N73" s="2"/>
    </row>
    <row r="74" spans="1:14" ht="14.25" customHeight="1" thickBot="1" x14ac:dyDescent="0.3">
      <c r="A74" s="137"/>
      <c r="B74" s="38"/>
      <c r="C74" s="16"/>
      <c r="D74" s="16"/>
      <c r="E74" s="16"/>
      <c r="F74" s="16"/>
      <c r="G74" s="33"/>
      <c r="H74" s="16"/>
      <c r="I74" s="16"/>
      <c r="J74" s="33"/>
      <c r="K74" s="16"/>
      <c r="L74" s="16"/>
      <c r="M74" s="17"/>
      <c r="N74" s="2"/>
    </row>
    <row r="75" spans="1:14" ht="15" customHeight="1" x14ac:dyDescent="0.25">
      <c r="G75" s="35"/>
    </row>
    <row r="76" spans="1:14" ht="15" customHeight="1" x14ac:dyDescent="0.25">
      <c r="G76" s="35"/>
    </row>
    <row r="77" spans="1:14" ht="15" customHeight="1" x14ac:dyDescent="0.25">
      <c r="G77" s="35"/>
    </row>
  </sheetData>
  <mergeCells count="64">
    <mergeCell ref="H24:H31"/>
    <mergeCell ref="L46:L53"/>
    <mergeCell ref="J50:J55"/>
    <mergeCell ref="L54:L61"/>
    <mergeCell ref="B20:B31"/>
    <mergeCell ref="G16:G31"/>
    <mergeCell ref="G34:G53"/>
    <mergeCell ref="M58:M65"/>
    <mergeCell ref="E62:E69"/>
    <mergeCell ref="I62:I69"/>
    <mergeCell ref="D62:D69"/>
    <mergeCell ref="I54:I61"/>
    <mergeCell ref="H66:H73"/>
    <mergeCell ref="C1:M1"/>
    <mergeCell ref="A3:A4"/>
    <mergeCell ref="L4:L11"/>
    <mergeCell ref="A5:A6"/>
    <mergeCell ref="H8:H15"/>
    <mergeCell ref="A11:A12"/>
    <mergeCell ref="A7:A8"/>
    <mergeCell ref="A9:A10"/>
    <mergeCell ref="K12:K19"/>
    <mergeCell ref="L12:L19"/>
    <mergeCell ref="H16:H23"/>
    <mergeCell ref="A17:A18"/>
    <mergeCell ref="A13:A14"/>
    <mergeCell ref="A15:A16"/>
    <mergeCell ref="A19:A20"/>
    <mergeCell ref="A21:A22"/>
    <mergeCell ref="A27:A28"/>
    <mergeCell ref="A29:A30"/>
    <mergeCell ref="A37:A38"/>
    <mergeCell ref="A33:A34"/>
    <mergeCell ref="A35:A36"/>
    <mergeCell ref="A31:A32"/>
    <mergeCell ref="A69:A70"/>
    <mergeCell ref="A71:A72"/>
    <mergeCell ref="A73:A74"/>
    <mergeCell ref="A47:A48"/>
    <mergeCell ref="A49:A50"/>
    <mergeCell ref="A51:A52"/>
    <mergeCell ref="A63:A64"/>
    <mergeCell ref="A61:A62"/>
    <mergeCell ref="A65:A66"/>
    <mergeCell ref="A53:A54"/>
    <mergeCell ref="A55:A56"/>
    <mergeCell ref="A57:A58"/>
    <mergeCell ref="A59:A60"/>
    <mergeCell ref="J8:J15"/>
    <mergeCell ref="J16:J21"/>
    <mergeCell ref="A67:A68"/>
    <mergeCell ref="D46:D53"/>
    <mergeCell ref="D54:D61"/>
    <mergeCell ref="F54:F65"/>
    <mergeCell ref="H50:H57"/>
    <mergeCell ref="H42:H49"/>
    <mergeCell ref="H58:H65"/>
    <mergeCell ref="C50:C64"/>
    <mergeCell ref="A39:A40"/>
    <mergeCell ref="A41:A42"/>
    <mergeCell ref="A43:A44"/>
    <mergeCell ref="A45:A46"/>
    <mergeCell ref="A23:A24"/>
    <mergeCell ref="A25:A26"/>
  </mergeCells>
  <hyperlinks>
    <hyperlink ref="H1:H1048576" r:id="rId1" display="https://sotodelreal.eternity.online/videoconferencia.php?sala=PilatesGRtmica "/>
    <hyperlink ref="E1:E1048576" r:id="rId2" display="https://sotodelreal.eternity.online/videoconferencia.php?sala=ManualidadesArtattackGmantenimiento&amp;nombre=Manualidades%2FArt+attack%2FG.+mantenimiento "/>
    <hyperlink ref="F1:F1048576" r:id="rId3" display="https://sotodelreal.eternity.online/videoconferencia.php?sala=ActividadesBiblioteca "/>
    <hyperlink ref="L1:L1048576" r:id="rId4" display="https://sotodelreal.eternity.online/videoconferencia.php?sala=GimnasiasTeraputicas "/>
    <hyperlink ref="M1:M1048576" r:id="rId5" display="https://sotodelreal.eternity.online/videoconferencia.php?sala=EntrenamientoFuncional "/>
    <hyperlink ref="I1:I1048576" r:id="rId6" display="https://sotodelreal.eternity.online/videoconferencia.php?sala=YogaCorrectvaTaichi"/>
    <hyperlink ref="D62:D69" r:id="rId7" display="https://sotodelreal.eternity.online/videoconferencia.php?sala=Baile1 "/>
    <hyperlink ref="K1:K1048576" r:id="rId8" display="https://sotodelreal.eternity.online/videoconferencia.php?sala=ActividadesDirigidas2GimnasioyPiscina "/>
    <hyperlink ref="J1:J1048576" r:id="rId9" display="https://sotodelreal.eternity.online/videoconferencia.php?sala=ActividadesDirigidas1GimnasioyPiscina&amp;nombre=Actividades+Dirigidas+1-Gimnasio+y+Piscina "/>
    <hyperlink ref="G1:G1048576" r:id="rId10" display="https://sotodelreal.eternity.online/videoconferencia.php?sala=Ajedrez"/>
    <hyperlink ref="B2:B74" r:id="rId11" display="SALA 1"/>
  </hyperlinks>
  <pageMargins left="0.25" right="0.25" top="0.75" bottom="0.75" header="0.3" footer="0.3"/>
  <pageSetup paperSize="9" scale="44" fitToHeight="0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60" zoomScaleNormal="60" workbookViewId="0">
      <selection activeCell="R66" sqref="R66"/>
    </sheetView>
  </sheetViews>
  <sheetFormatPr baseColWidth="10" defaultRowHeight="14.25" x14ac:dyDescent="0.2"/>
  <cols>
    <col min="1" max="1" width="7.875" bestFit="1" customWidth="1"/>
    <col min="2" max="2" width="10.375" customWidth="1"/>
    <col min="3" max="3" width="10.5" customWidth="1"/>
    <col min="4" max="4" width="12.375" customWidth="1"/>
    <col min="5" max="5" width="11.125" style="1" customWidth="1"/>
    <col min="6" max="6" width="11.625" style="1" customWidth="1"/>
    <col min="7" max="7" width="11.75" style="1" customWidth="1"/>
    <col min="8" max="8" width="12.625" style="1" customWidth="1"/>
    <col min="9" max="9" width="18.75" customWidth="1"/>
    <col min="10" max="10" width="17.875" customWidth="1"/>
  </cols>
  <sheetData>
    <row r="1" spans="1:10" ht="15" x14ac:dyDescent="0.2">
      <c r="A1" s="177" t="s">
        <v>1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15" x14ac:dyDescent="0.2">
      <c r="A2" s="24"/>
      <c r="B2" s="18" t="str">
        <f>HYPERLINK("https://sotodelreal.eternity.online/DibujopinturaTeatro","SALA 3")</f>
        <v>SALA 3</v>
      </c>
      <c r="C2" s="19" t="s">
        <v>4</v>
      </c>
      <c r="D2" s="18" t="str">
        <f>HYPERLINK("https://sotodelreal.eternity.online/Actividadesbiblioteca","SALA 7")</f>
        <v>SALA 7</v>
      </c>
      <c r="E2" s="18" t="s">
        <v>3</v>
      </c>
      <c r="F2" s="18" t="str">
        <f>HYPERLINK("https://sotodelreal.eternity.online/PilatesGRtmica","SALA 12")</f>
        <v>SALA 12</v>
      </c>
      <c r="G2" s="18" t="str">
        <f>HYPERLINK("https://sotodelreal.eternity.online/YogaCorrectivaTaichi","SALA 13")</f>
        <v>SALA 13</v>
      </c>
      <c r="H2" s="18" t="str">
        <f>HYPERLINK("https://sotodelreal.eternity.online/ActividadesDirigidas1GimnasioyPiscina","SALA 14")</f>
        <v>SALA 14</v>
      </c>
      <c r="I2" s="18" t="str">
        <f>HYPERLINK("https://sotodelreal.eternity.online/ActividadesDirigidas2GimnasioyPiscina","SALA 15")</f>
        <v>SALA 15</v>
      </c>
      <c r="J2" s="25" t="str">
        <f>HYPERLINK("https://sotodelreal.eternity.online/GimnasiasTeraputicas","SALA 16")</f>
        <v>SALA 16</v>
      </c>
    </row>
    <row r="3" spans="1:10" x14ac:dyDescent="0.2">
      <c r="A3" s="164">
        <v>0.39583333333333298</v>
      </c>
      <c r="B3" s="20"/>
      <c r="C3" s="20"/>
      <c r="D3" s="12"/>
      <c r="E3" s="39"/>
      <c r="F3" s="44"/>
      <c r="G3" s="44"/>
      <c r="H3" s="44"/>
      <c r="I3" s="12"/>
      <c r="J3" s="26"/>
    </row>
    <row r="4" spans="1:10" x14ac:dyDescent="0.2">
      <c r="A4" s="165"/>
      <c r="B4" s="12"/>
      <c r="C4" s="12"/>
      <c r="D4" s="12"/>
      <c r="E4" s="39"/>
      <c r="F4" s="46"/>
      <c r="G4" s="44"/>
      <c r="H4" s="44"/>
      <c r="I4" s="12"/>
      <c r="J4" s="174" t="str">
        <f>HYPERLINK("https://sotodelreal.eternity.online/GimnasiasTeraputicas","GIMN. CORRECTIVA")</f>
        <v>GIMN. CORRECTIVA</v>
      </c>
    </row>
    <row r="5" spans="1:10" x14ac:dyDescent="0.2">
      <c r="A5" s="164">
        <v>0.40625</v>
      </c>
      <c r="B5" s="12"/>
      <c r="C5" s="12"/>
      <c r="D5" s="12"/>
      <c r="E5" s="39"/>
      <c r="F5" s="46"/>
      <c r="G5" s="44"/>
      <c r="H5" s="44"/>
      <c r="I5" s="12"/>
      <c r="J5" s="180"/>
    </row>
    <row r="6" spans="1:10" x14ac:dyDescent="0.2">
      <c r="A6" s="165"/>
      <c r="B6" s="12"/>
      <c r="C6" s="12"/>
      <c r="D6" s="12"/>
      <c r="E6" s="39"/>
      <c r="F6" s="46"/>
      <c r="G6" s="44"/>
      <c r="H6" s="44"/>
      <c r="I6" s="12"/>
      <c r="J6" s="180"/>
    </row>
    <row r="7" spans="1:10" x14ac:dyDescent="0.2">
      <c r="A7" s="164">
        <v>0.41666666666666702</v>
      </c>
      <c r="B7" s="12"/>
      <c r="C7" s="12"/>
      <c r="D7" s="12"/>
      <c r="E7" s="39"/>
      <c r="F7" s="44"/>
      <c r="G7" s="44"/>
      <c r="H7" s="44"/>
      <c r="I7" s="12"/>
      <c r="J7" s="180"/>
    </row>
    <row r="8" spans="1:10" x14ac:dyDescent="0.2">
      <c r="A8" s="165"/>
      <c r="B8" s="12"/>
      <c r="C8" s="12"/>
      <c r="D8" s="12"/>
      <c r="E8" s="39"/>
      <c r="F8" s="46"/>
      <c r="G8" s="182" t="str">
        <f>HYPERLINK("https://sotodelreal.eternity.online/YogaCorrectivaTaichi","YOGA")</f>
        <v>YOGA</v>
      </c>
      <c r="H8" s="44"/>
      <c r="I8" s="12"/>
      <c r="J8" s="180"/>
    </row>
    <row r="9" spans="1:10" x14ac:dyDescent="0.2">
      <c r="A9" s="164">
        <v>0.42708333333333298</v>
      </c>
      <c r="B9" s="12"/>
      <c r="C9" s="12"/>
      <c r="D9" s="12"/>
      <c r="E9" s="39"/>
      <c r="F9" s="46"/>
      <c r="G9" s="182"/>
      <c r="H9" s="44"/>
      <c r="I9" s="12"/>
      <c r="J9" s="180"/>
    </row>
    <row r="10" spans="1:10" x14ac:dyDescent="0.2">
      <c r="A10" s="165"/>
      <c r="B10" s="12"/>
      <c r="C10" s="12"/>
      <c r="D10" s="12"/>
      <c r="E10" s="39"/>
      <c r="F10" s="46"/>
      <c r="G10" s="182"/>
      <c r="H10" s="44"/>
      <c r="I10" s="12"/>
      <c r="J10" s="180"/>
    </row>
    <row r="11" spans="1:10" x14ac:dyDescent="0.2">
      <c r="A11" s="164">
        <v>0.4375</v>
      </c>
      <c r="B11" s="12"/>
      <c r="C11" s="12"/>
      <c r="D11" s="12"/>
      <c r="E11" s="39"/>
      <c r="F11" s="46"/>
      <c r="G11" s="182"/>
      <c r="H11" s="44"/>
      <c r="I11" s="12"/>
      <c r="J11" s="181"/>
    </row>
    <row r="12" spans="1:10" x14ac:dyDescent="0.2">
      <c r="A12" s="165"/>
      <c r="B12" s="12"/>
      <c r="C12" s="12"/>
      <c r="D12" s="12"/>
      <c r="E12" s="39"/>
      <c r="F12" s="46"/>
      <c r="G12" s="182"/>
      <c r="H12" s="44"/>
      <c r="I12" s="12"/>
      <c r="J12" s="183" t="str">
        <f>HYPERLINK("https://sotodelreal.eternity.online/GimnasiasTeraputicas","GIMN. ACTIVA EMBARAZADAS")</f>
        <v>GIMN. ACTIVA EMBARAZADAS</v>
      </c>
    </row>
    <row r="13" spans="1:10" x14ac:dyDescent="0.2">
      <c r="A13" s="164">
        <v>0.44791666666666702</v>
      </c>
      <c r="B13" s="12"/>
      <c r="C13" s="12"/>
      <c r="D13" s="12"/>
      <c r="E13" s="39"/>
      <c r="F13" s="46"/>
      <c r="G13" s="182"/>
      <c r="H13" s="44"/>
      <c r="I13" s="12"/>
      <c r="J13" s="184"/>
    </row>
    <row r="14" spans="1:10" x14ac:dyDescent="0.2">
      <c r="A14" s="165"/>
      <c r="B14" s="12"/>
      <c r="C14" s="12"/>
      <c r="D14" s="12"/>
      <c r="E14" s="186" t="s">
        <v>5</v>
      </c>
      <c r="F14" s="46"/>
      <c r="G14" s="182"/>
      <c r="H14" s="44"/>
      <c r="I14" s="12"/>
      <c r="J14" s="184"/>
    </row>
    <row r="15" spans="1:10" x14ac:dyDescent="0.2">
      <c r="A15" s="164">
        <v>0.45833333333333298</v>
      </c>
      <c r="B15" s="12"/>
      <c r="C15" s="12"/>
      <c r="D15" s="12"/>
      <c r="E15" s="187"/>
      <c r="F15" s="46"/>
      <c r="G15" s="182"/>
      <c r="H15" s="44"/>
      <c r="I15" s="12"/>
      <c r="J15" s="184"/>
    </row>
    <row r="16" spans="1:10" ht="14.25" customHeight="1" x14ac:dyDescent="0.2">
      <c r="A16" s="165"/>
      <c r="B16" s="12"/>
      <c r="C16" s="12"/>
      <c r="D16" s="12"/>
      <c r="E16" s="187"/>
      <c r="F16" s="46"/>
      <c r="G16" s="44"/>
      <c r="H16" s="189" t="str">
        <f>HYPERLINK("https://sotodelreal.eternity.online/ActividadesDirigidas1GimnasioyPiscina","PUMP")</f>
        <v>PUMP</v>
      </c>
      <c r="I16" s="12"/>
      <c r="J16" s="184"/>
    </row>
    <row r="17" spans="1:10" x14ac:dyDescent="0.2">
      <c r="A17" s="164">
        <v>0.46875</v>
      </c>
      <c r="B17" s="12"/>
      <c r="C17" s="12"/>
      <c r="D17" s="12"/>
      <c r="E17" s="187"/>
      <c r="F17" s="46"/>
      <c r="G17" s="192" t="s">
        <v>10</v>
      </c>
      <c r="H17" s="190"/>
      <c r="I17" s="12"/>
      <c r="J17" s="184"/>
    </row>
    <row r="18" spans="1:10" x14ac:dyDescent="0.2">
      <c r="A18" s="165"/>
      <c r="B18" s="12"/>
      <c r="C18" s="12"/>
      <c r="D18" s="12"/>
      <c r="E18" s="187"/>
      <c r="F18" s="44"/>
      <c r="G18" s="193"/>
      <c r="H18" s="190"/>
      <c r="I18" s="12"/>
      <c r="J18" s="184"/>
    </row>
    <row r="19" spans="1:10" x14ac:dyDescent="0.2">
      <c r="A19" s="164">
        <v>0.47916666666666702</v>
      </c>
      <c r="B19" s="12"/>
      <c r="C19" s="12"/>
      <c r="D19" s="12"/>
      <c r="E19" s="187"/>
      <c r="F19" s="44"/>
      <c r="G19" s="193"/>
      <c r="H19" s="190"/>
      <c r="I19" s="12"/>
      <c r="J19" s="185"/>
    </row>
    <row r="20" spans="1:10" x14ac:dyDescent="0.2">
      <c r="A20" s="165"/>
      <c r="B20" s="12"/>
      <c r="C20" s="12"/>
      <c r="D20" s="12"/>
      <c r="E20" s="187"/>
      <c r="F20" s="44"/>
      <c r="G20" s="193"/>
      <c r="H20" s="190"/>
      <c r="I20" s="12"/>
      <c r="J20" s="26"/>
    </row>
    <row r="21" spans="1:10" x14ac:dyDescent="0.2">
      <c r="A21" s="164">
        <v>0.48958333333333298</v>
      </c>
      <c r="B21" s="12"/>
      <c r="C21" s="21"/>
      <c r="D21" s="12"/>
      <c r="E21" s="187"/>
      <c r="F21" s="44"/>
      <c r="G21" s="193"/>
      <c r="H21" s="191"/>
      <c r="I21" s="12"/>
      <c r="J21" s="26"/>
    </row>
    <row r="22" spans="1:10" x14ac:dyDescent="0.2">
      <c r="A22" s="165"/>
      <c r="B22" s="12"/>
      <c r="C22" s="21"/>
      <c r="D22" s="12"/>
      <c r="E22" s="187"/>
      <c r="F22" s="44"/>
      <c r="G22" s="193"/>
      <c r="H22" s="44"/>
      <c r="I22" s="12"/>
      <c r="J22" s="26"/>
    </row>
    <row r="23" spans="1:10" x14ac:dyDescent="0.2">
      <c r="A23" s="164">
        <v>0.5</v>
      </c>
      <c r="B23" s="12"/>
      <c r="C23" s="21"/>
      <c r="D23" s="12"/>
      <c r="E23" s="187"/>
      <c r="F23" s="44"/>
      <c r="G23" s="193"/>
      <c r="H23" s="44"/>
      <c r="I23" s="12"/>
      <c r="J23" s="26"/>
    </row>
    <row r="24" spans="1:10" x14ac:dyDescent="0.2">
      <c r="A24" s="165"/>
      <c r="B24" s="12"/>
      <c r="C24" s="21"/>
      <c r="D24" s="12"/>
      <c r="E24" s="187"/>
      <c r="F24" s="46"/>
      <c r="G24" s="193"/>
      <c r="H24" s="44"/>
      <c r="I24" s="12"/>
      <c r="J24" s="26"/>
    </row>
    <row r="25" spans="1:10" x14ac:dyDescent="0.2">
      <c r="A25" s="164">
        <v>0.51041666666666696</v>
      </c>
      <c r="B25" s="12"/>
      <c r="C25" s="21"/>
      <c r="D25" s="12"/>
      <c r="E25" s="187"/>
      <c r="F25" s="46"/>
      <c r="G25" s="194"/>
      <c r="H25" s="44"/>
      <c r="I25" s="12"/>
      <c r="J25" s="26"/>
    </row>
    <row r="26" spans="1:10" ht="14.25" customHeight="1" x14ac:dyDescent="0.2">
      <c r="A26" s="165"/>
      <c r="B26" s="12"/>
      <c r="C26" s="21"/>
      <c r="D26" s="12"/>
      <c r="E26" s="187"/>
      <c r="F26" s="44"/>
      <c r="G26" s="44"/>
      <c r="H26" s="44"/>
      <c r="I26" s="12"/>
      <c r="J26" s="26"/>
    </row>
    <row r="27" spans="1:10" x14ac:dyDescent="0.2">
      <c r="A27" s="164">
        <v>0.52083333333333304</v>
      </c>
      <c r="B27" s="12"/>
      <c r="C27" s="21"/>
      <c r="D27" s="12"/>
      <c r="E27" s="187"/>
      <c r="F27" s="46"/>
      <c r="G27" s="44"/>
      <c r="H27" s="44"/>
      <c r="I27" s="12"/>
      <c r="J27" s="26"/>
    </row>
    <row r="28" spans="1:10" x14ac:dyDescent="0.2">
      <c r="A28" s="165"/>
      <c r="B28" s="12"/>
      <c r="C28" s="21"/>
      <c r="D28" s="12"/>
      <c r="E28" s="187"/>
      <c r="F28" s="46"/>
      <c r="G28" s="44"/>
      <c r="H28" s="44"/>
      <c r="I28" s="12"/>
      <c r="J28" s="26"/>
    </row>
    <row r="29" spans="1:10" x14ac:dyDescent="0.2">
      <c r="A29" s="164">
        <v>0.53125</v>
      </c>
      <c r="B29" s="12"/>
      <c r="C29" s="21"/>
      <c r="D29" s="12"/>
      <c r="E29" s="187"/>
      <c r="F29" s="46"/>
      <c r="G29" s="44"/>
      <c r="H29" s="44"/>
      <c r="I29" s="12"/>
      <c r="J29" s="26"/>
    </row>
    <row r="30" spans="1:10" x14ac:dyDescent="0.2">
      <c r="A30" s="165"/>
      <c r="B30" s="12"/>
      <c r="C30" s="21"/>
      <c r="D30" s="12"/>
      <c r="E30" s="187"/>
      <c r="F30" s="46"/>
      <c r="G30" s="44"/>
      <c r="H30" s="44"/>
      <c r="I30" s="12"/>
      <c r="J30" s="26"/>
    </row>
    <row r="31" spans="1:10" x14ac:dyDescent="0.2">
      <c r="A31" s="164">
        <v>0.54166666666666696</v>
      </c>
      <c r="B31" s="12"/>
      <c r="C31" s="21"/>
      <c r="D31" s="12"/>
      <c r="E31" s="187"/>
      <c r="F31" s="46"/>
      <c r="G31" s="44"/>
      <c r="H31" s="44"/>
      <c r="I31" s="12"/>
      <c r="J31" s="26"/>
    </row>
    <row r="32" spans="1:10" x14ac:dyDescent="0.2">
      <c r="A32" s="165"/>
      <c r="B32" s="12"/>
      <c r="C32" s="21"/>
      <c r="D32" s="12"/>
      <c r="E32" s="187"/>
      <c r="F32" s="46"/>
      <c r="G32" s="44"/>
      <c r="H32" s="44"/>
      <c r="I32" s="12"/>
      <c r="J32" s="26"/>
    </row>
    <row r="33" spans="1:10" x14ac:dyDescent="0.2">
      <c r="A33" s="164">
        <v>0.55208333333333603</v>
      </c>
      <c r="B33" s="12"/>
      <c r="C33" s="21"/>
      <c r="D33" s="12"/>
      <c r="E33" s="187"/>
      <c r="F33" s="46"/>
      <c r="G33" s="44"/>
      <c r="H33" s="44"/>
      <c r="I33" s="12"/>
      <c r="J33" s="26"/>
    </row>
    <row r="34" spans="1:10" ht="14.25" customHeight="1" x14ac:dyDescent="0.2">
      <c r="A34" s="165"/>
      <c r="B34" s="12"/>
      <c r="C34" s="21"/>
      <c r="D34" s="12"/>
      <c r="E34" s="187"/>
      <c r="F34" s="44"/>
      <c r="G34" s="44"/>
      <c r="H34" s="44"/>
      <c r="I34" s="12"/>
      <c r="J34" s="26"/>
    </row>
    <row r="35" spans="1:10" x14ac:dyDescent="0.2">
      <c r="A35" s="164">
        <v>0.562500000000003</v>
      </c>
      <c r="B35" s="12"/>
      <c r="C35" s="21"/>
      <c r="D35" s="12"/>
      <c r="E35" s="187"/>
      <c r="F35" s="44"/>
      <c r="G35" s="44"/>
      <c r="H35" s="44"/>
      <c r="I35" s="12"/>
      <c r="J35" s="26"/>
    </row>
    <row r="36" spans="1:10" x14ac:dyDescent="0.2">
      <c r="A36" s="165"/>
      <c r="B36" s="12"/>
      <c r="C36" s="21"/>
      <c r="D36" s="12"/>
      <c r="E36" s="187"/>
      <c r="F36" s="44"/>
      <c r="G36" s="44"/>
      <c r="H36" s="44"/>
      <c r="I36" s="12"/>
      <c r="J36" s="26"/>
    </row>
    <row r="37" spans="1:10" x14ac:dyDescent="0.2">
      <c r="A37" s="164">
        <v>0.57291666666666796</v>
      </c>
      <c r="B37" s="12"/>
      <c r="C37" s="21"/>
      <c r="D37" s="12"/>
      <c r="E37" s="187"/>
      <c r="F37" s="44"/>
      <c r="G37" s="44"/>
      <c r="H37" s="44"/>
      <c r="I37" s="12"/>
      <c r="J37" s="26"/>
    </row>
    <row r="38" spans="1:10" x14ac:dyDescent="0.2">
      <c r="A38" s="165"/>
      <c r="B38" s="12"/>
      <c r="C38" s="21"/>
      <c r="D38" s="12"/>
      <c r="E38" s="187"/>
      <c r="F38" s="44"/>
      <c r="G38" s="44"/>
      <c r="H38" s="44"/>
      <c r="I38" s="12"/>
      <c r="J38" s="26"/>
    </row>
    <row r="39" spans="1:10" x14ac:dyDescent="0.2">
      <c r="A39" s="164">
        <v>0.58333333333333504</v>
      </c>
      <c r="B39" s="12"/>
      <c r="C39" s="21"/>
      <c r="D39" s="12"/>
      <c r="E39" s="188"/>
      <c r="F39" s="44"/>
      <c r="G39" s="44"/>
      <c r="H39" s="44"/>
      <c r="I39" s="12"/>
      <c r="J39" s="26"/>
    </row>
    <row r="40" spans="1:10" x14ac:dyDescent="0.2">
      <c r="A40" s="165"/>
      <c r="B40" s="12"/>
      <c r="C40" s="21"/>
      <c r="D40" s="12"/>
      <c r="E40" s="40"/>
      <c r="F40" s="44"/>
      <c r="G40" s="44"/>
      <c r="H40" s="44"/>
      <c r="I40" s="12"/>
      <c r="J40" s="26"/>
    </row>
    <row r="41" spans="1:10" x14ac:dyDescent="0.2">
      <c r="A41" s="157">
        <v>0.70833333333333404</v>
      </c>
      <c r="B41" s="12"/>
      <c r="C41" s="21"/>
      <c r="D41" s="12"/>
      <c r="E41" s="39"/>
      <c r="F41" s="44"/>
      <c r="G41" s="44"/>
      <c r="H41" s="44"/>
      <c r="I41" s="12"/>
      <c r="J41" s="26"/>
    </row>
    <row r="42" spans="1:10" x14ac:dyDescent="0.2">
      <c r="A42" s="158"/>
      <c r="B42" s="176" t="str">
        <f>HYPERLINK("https://sotodelreal.eternity.online/DibujopinturaTeatro","DIBUJO INFANTIL")</f>
        <v>DIBUJO INFANTIL</v>
      </c>
      <c r="C42" s="21"/>
      <c r="D42" s="12"/>
      <c r="E42" s="39"/>
      <c r="F42" s="159" t="str">
        <f>HYPERLINK("https://sotodelreal.eternity.online/PilatesGRtmica","GIMN. RITMICA")</f>
        <v>GIMN. RITMICA</v>
      </c>
      <c r="G42" s="166" t="str">
        <f>HYPERLINK("https://sotodelreal.eternity.online/YogaCorrectivaTaichi","YOGA")</f>
        <v>YOGA</v>
      </c>
      <c r="H42" s="44"/>
      <c r="I42" s="12"/>
      <c r="J42" s="26"/>
    </row>
    <row r="43" spans="1:10" x14ac:dyDescent="0.2">
      <c r="A43" s="157">
        <v>0.71875</v>
      </c>
      <c r="B43" s="162"/>
      <c r="C43" s="21"/>
      <c r="D43" s="12"/>
      <c r="E43" s="39"/>
      <c r="F43" s="167"/>
      <c r="G43" s="167"/>
      <c r="H43" s="44"/>
      <c r="I43" s="12"/>
      <c r="J43" s="26"/>
    </row>
    <row r="44" spans="1:10" x14ac:dyDescent="0.2">
      <c r="A44" s="158"/>
      <c r="B44" s="162"/>
      <c r="C44" s="21"/>
      <c r="D44" s="12"/>
      <c r="E44" s="39"/>
      <c r="F44" s="167"/>
      <c r="G44" s="167"/>
      <c r="H44" s="44"/>
      <c r="I44" s="12"/>
      <c r="J44" s="26"/>
    </row>
    <row r="45" spans="1:10" x14ac:dyDescent="0.2">
      <c r="A45" s="157">
        <v>0.72916666666666696</v>
      </c>
      <c r="B45" s="162"/>
      <c r="C45" s="21"/>
      <c r="D45" s="12"/>
      <c r="E45" s="39"/>
      <c r="F45" s="167"/>
      <c r="G45" s="167"/>
      <c r="H45" s="44"/>
      <c r="I45" s="12"/>
      <c r="J45" s="26"/>
    </row>
    <row r="46" spans="1:10" ht="14.25" customHeight="1" x14ac:dyDescent="0.2">
      <c r="A46" s="158"/>
      <c r="B46" s="162"/>
      <c r="C46" s="21"/>
      <c r="D46" s="12"/>
      <c r="E46" s="39"/>
      <c r="F46" s="167"/>
      <c r="G46" s="167"/>
      <c r="H46" s="44"/>
      <c r="I46" s="12"/>
      <c r="J46" s="170" t="str">
        <f>HYPERLINK("https://sotodelreal.eternity.online/GimnasiasTeraputicas","GIMN. BEBES Y NIÑOS")</f>
        <v>GIMN. BEBES Y NIÑOS</v>
      </c>
    </row>
    <row r="47" spans="1:10" x14ac:dyDescent="0.2">
      <c r="A47" s="157">
        <v>0.73958333333333404</v>
      </c>
      <c r="B47" s="162"/>
      <c r="C47" s="21"/>
      <c r="D47" s="12"/>
      <c r="E47" s="39"/>
      <c r="F47" s="167"/>
      <c r="G47" s="167"/>
      <c r="H47" s="44"/>
      <c r="I47" s="12"/>
      <c r="J47" s="171"/>
    </row>
    <row r="48" spans="1:10" x14ac:dyDescent="0.2">
      <c r="A48" s="158"/>
      <c r="B48" s="162"/>
      <c r="C48" s="21"/>
      <c r="D48" s="12"/>
      <c r="E48" s="39"/>
      <c r="F48" s="167"/>
      <c r="G48" s="167"/>
      <c r="H48" s="44"/>
      <c r="I48" s="12"/>
      <c r="J48" s="171"/>
    </row>
    <row r="49" spans="1:10" x14ac:dyDescent="0.2">
      <c r="A49" s="157">
        <v>0.75</v>
      </c>
      <c r="B49" s="162"/>
      <c r="C49" s="21"/>
      <c r="D49" s="12"/>
      <c r="E49" s="39"/>
      <c r="F49" s="168"/>
      <c r="G49" s="168"/>
      <c r="H49" s="44"/>
      <c r="I49" s="12"/>
      <c r="J49" s="171"/>
    </row>
    <row r="50" spans="1:10" ht="14.25" customHeight="1" x14ac:dyDescent="0.2">
      <c r="A50" s="158"/>
      <c r="B50" s="162"/>
      <c r="C50" s="21"/>
      <c r="D50" s="12"/>
      <c r="E50" s="39"/>
      <c r="F50" s="159" t="str">
        <f>HYPERLINK("https://sotodelreal.eternity.online/PilatesGRtmica","GIMN. RITMICA")</f>
        <v>GIMN. RITMICA</v>
      </c>
      <c r="G50" s="166" t="str">
        <f>HYPERLINK("https://sotodelreal.eternity.online/YogaCorrectivaTaichi","YOGA")</f>
        <v>YOGA</v>
      </c>
      <c r="H50" s="44"/>
      <c r="I50" s="12"/>
      <c r="J50" s="171"/>
    </row>
    <row r="51" spans="1:10" x14ac:dyDescent="0.2">
      <c r="A51" s="157">
        <v>0.76041666666666696</v>
      </c>
      <c r="B51" s="162"/>
      <c r="C51" s="21"/>
      <c r="D51" s="12"/>
      <c r="E51" s="39"/>
      <c r="F51" s="160"/>
      <c r="G51" s="167"/>
      <c r="H51" s="44"/>
      <c r="I51" s="12"/>
      <c r="J51" s="171"/>
    </row>
    <row r="52" spans="1:10" x14ac:dyDescent="0.2">
      <c r="A52" s="158"/>
      <c r="B52" s="162"/>
      <c r="C52" s="21"/>
      <c r="D52" s="12"/>
      <c r="E52" s="39"/>
      <c r="F52" s="160"/>
      <c r="G52" s="167"/>
      <c r="H52" s="44"/>
      <c r="I52" s="12"/>
      <c r="J52" s="171"/>
    </row>
    <row r="53" spans="1:10" x14ac:dyDescent="0.2">
      <c r="A53" s="157">
        <v>0.77083333333333404</v>
      </c>
      <c r="B53" s="163"/>
      <c r="C53" s="21"/>
      <c r="D53" s="12"/>
      <c r="E53" s="39"/>
      <c r="F53" s="160"/>
      <c r="G53" s="167"/>
      <c r="H53" s="44"/>
      <c r="I53" s="12"/>
      <c r="J53" s="172"/>
    </row>
    <row r="54" spans="1:10" x14ac:dyDescent="0.2">
      <c r="A54" s="158"/>
      <c r="B54" s="12"/>
      <c r="C54" s="21"/>
      <c r="D54" s="173" t="str">
        <f>HYPERLINK("https://sotodelreal.eternity.online/Actividadesbiblioteca","CLUB DE LECTURA")</f>
        <v>CLUB DE LECTURA</v>
      </c>
      <c r="E54" s="39"/>
      <c r="F54" s="160"/>
      <c r="G54" s="167"/>
      <c r="H54" s="44"/>
      <c r="I54" s="12"/>
      <c r="J54" s="174" t="str">
        <f>HYPERLINK("https://sotodelreal.eternity.online/GimnasiasTeraputicas","GIMN. CORRECTIVA")</f>
        <v>GIMN. CORRECTIVA</v>
      </c>
    </row>
    <row r="55" spans="1:10" x14ac:dyDescent="0.2">
      <c r="A55" s="157">
        <v>0.78125</v>
      </c>
      <c r="B55" s="12"/>
      <c r="C55" s="21"/>
      <c r="D55" s="162"/>
      <c r="E55" s="39"/>
      <c r="F55" s="160"/>
      <c r="G55" s="167"/>
      <c r="H55" s="44"/>
      <c r="I55" s="12"/>
      <c r="J55" s="171"/>
    </row>
    <row r="56" spans="1:10" x14ac:dyDescent="0.2">
      <c r="A56" s="158"/>
      <c r="B56" s="12"/>
      <c r="C56" s="21"/>
      <c r="D56" s="162"/>
      <c r="E56" s="39"/>
      <c r="F56" s="160"/>
      <c r="G56" s="167"/>
      <c r="H56" s="44"/>
      <c r="I56" s="12"/>
      <c r="J56" s="171"/>
    </row>
    <row r="57" spans="1:10" x14ac:dyDescent="0.2">
      <c r="A57" s="157">
        <v>0.79166666666666696</v>
      </c>
      <c r="B57" s="12"/>
      <c r="C57" s="21"/>
      <c r="D57" s="162"/>
      <c r="E57" s="39"/>
      <c r="F57" s="160"/>
      <c r="G57" s="168"/>
      <c r="H57" s="44"/>
      <c r="I57" s="12"/>
      <c r="J57" s="171"/>
    </row>
    <row r="58" spans="1:10" ht="14.25" customHeight="1" x14ac:dyDescent="0.2">
      <c r="A58" s="158"/>
      <c r="B58" s="12"/>
      <c r="C58" s="161" t="str">
        <f>HYPERLINK("https://sotodelreal.eternity.online/Baile2","ZUMBA")</f>
        <v>ZUMBA</v>
      </c>
      <c r="D58" s="162"/>
      <c r="E58" s="39"/>
      <c r="F58" s="160"/>
      <c r="G58" s="166" t="str">
        <f>HYPERLINK("https://sotodelreal.eternity.online/YogaCorrectivaTaichi","YOGA")</f>
        <v>YOGA</v>
      </c>
      <c r="H58" s="44"/>
      <c r="I58" s="12"/>
      <c r="J58" s="171"/>
    </row>
    <row r="59" spans="1:10" x14ac:dyDescent="0.2">
      <c r="A59" s="157">
        <v>0.80208333333333404</v>
      </c>
      <c r="B59" s="12"/>
      <c r="C59" s="162"/>
      <c r="D59" s="162"/>
      <c r="E59" s="39"/>
      <c r="F59" s="160"/>
      <c r="G59" s="167"/>
      <c r="H59" s="44"/>
      <c r="I59" s="12"/>
      <c r="J59" s="171"/>
    </row>
    <row r="60" spans="1:10" x14ac:dyDescent="0.2">
      <c r="A60" s="158"/>
      <c r="B60" s="12"/>
      <c r="C60" s="162"/>
      <c r="D60" s="162"/>
      <c r="E60" s="39"/>
      <c r="F60" s="160"/>
      <c r="G60" s="167"/>
      <c r="H60" s="44"/>
      <c r="I60" s="12"/>
      <c r="J60" s="171"/>
    </row>
    <row r="61" spans="1:10" x14ac:dyDescent="0.2">
      <c r="A61" s="157">
        <v>0.8125</v>
      </c>
      <c r="B61" s="12"/>
      <c r="C61" s="162"/>
      <c r="D61" s="162"/>
      <c r="E61" s="39"/>
      <c r="F61" s="160"/>
      <c r="G61" s="167"/>
      <c r="H61" s="44"/>
      <c r="I61" s="12"/>
      <c r="J61" s="172"/>
    </row>
    <row r="62" spans="1:10" x14ac:dyDescent="0.2">
      <c r="A62" s="158"/>
      <c r="B62" s="12"/>
      <c r="C62" s="162"/>
      <c r="D62" s="162"/>
      <c r="E62" s="39"/>
      <c r="F62" s="44"/>
      <c r="G62" s="167"/>
      <c r="H62" s="44"/>
      <c r="I62" s="175" t="str">
        <f>HYPERLINK("https://sotodelreal.eternity.online/ActividadesDirigidas2GimnasioyPiscina","GIMN. MANTENIMIENTO")</f>
        <v>GIMN. MANTENIMIENTO</v>
      </c>
      <c r="J62" s="26"/>
    </row>
    <row r="63" spans="1:10" x14ac:dyDescent="0.2">
      <c r="A63" s="157">
        <v>0.82291666666666696</v>
      </c>
      <c r="B63" s="12"/>
      <c r="C63" s="162"/>
      <c r="D63" s="162"/>
      <c r="E63" s="39"/>
      <c r="F63" s="44"/>
      <c r="G63" s="167"/>
      <c r="H63" s="44"/>
      <c r="I63" s="162"/>
      <c r="J63" s="26"/>
    </row>
    <row r="64" spans="1:10" x14ac:dyDescent="0.2">
      <c r="A64" s="158"/>
      <c r="B64" s="12"/>
      <c r="C64" s="162"/>
      <c r="D64" s="162"/>
      <c r="E64" s="39"/>
      <c r="F64" s="44"/>
      <c r="G64" s="167"/>
      <c r="H64" s="44"/>
      <c r="I64" s="162"/>
      <c r="J64" s="26"/>
    </row>
    <row r="65" spans="1:10" x14ac:dyDescent="0.2">
      <c r="A65" s="157">
        <v>0.83333333333333404</v>
      </c>
      <c r="B65" s="12"/>
      <c r="C65" s="163"/>
      <c r="D65" s="163"/>
      <c r="E65" s="39"/>
      <c r="F65" s="44"/>
      <c r="G65" s="168"/>
      <c r="H65" s="44"/>
      <c r="I65" s="162"/>
      <c r="J65" s="26"/>
    </row>
    <row r="66" spans="1:10" x14ac:dyDescent="0.2">
      <c r="A66" s="158"/>
      <c r="B66" s="12"/>
      <c r="C66" s="21"/>
      <c r="D66" s="12"/>
      <c r="E66" s="39"/>
      <c r="F66" s="44"/>
      <c r="G66" s="166" t="str">
        <f>HYPERLINK("https://sotodelreal.eternity.online/YogaCorrectivaTaichi","YOGA")</f>
        <v>YOGA</v>
      </c>
      <c r="H66" s="44"/>
      <c r="I66" s="162"/>
      <c r="J66" s="26"/>
    </row>
    <row r="67" spans="1:10" x14ac:dyDescent="0.2">
      <c r="A67" s="157">
        <v>0.843750000000001</v>
      </c>
      <c r="B67" s="12"/>
      <c r="C67" s="21"/>
      <c r="D67" s="12"/>
      <c r="E67" s="39"/>
      <c r="F67" s="44"/>
      <c r="G67" s="167"/>
      <c r="H67" s="44"/>
      <c r="I67" s="162"/>
      <c r="J67" s="26"/>
    </row>
    <row r="68" spans="1:10" x14ac:dyDescent="0.2">
      <c r="A68" s="158"/>
      <c r="B68" s="12"/>
      <c r="C68" s="21"/>
      <c r="D68" s="12"/>
      <c r="E68" s="39"/>
      <c r="F68" s="44"/>
      <c r="G68" s="167"/>
      <c r="H68" s="44"/>
      <c r="I68" s="162"/>
      <c r="J68" s="26"/>
    </row>
    <row r="69" spans="1:10" x14ac:dyDescent="0.2">
      <c r="A69" s="157">
        <v>0.85416666666666696</v>
      </c>
      <c r="B69" s="12"/>
      <c r="C69" s="21"/>
      <c r="D69" s="12"/>
      <c r="E69" s="39"/>
      <c r="F69" s="44"/>
      <c r="G69" s="167"/>
      <c r="H69" s="44"/>
      <c r="I69" s="163"/>
      <c r="J69" s="26"/>
    </row>
    <row r="70" spans="1:10" x14ac:dyDescent="0.2">
      <c r="A70" s="158"/>
      <c r="B70" s="12"/>
      <c r="C70" s="21"/>
      <c r="D70" s="12"/>
      <c r="E70" s="39"/>
      <c r="F70" s="44"/>
      <c r="G70" s="167"/>
      <c r="H70" s="44"/>
      <c r="I70" s="12"/>
      <c r="J70" s="26"/>
    </row>
    <row r="71" spans="1:10" x14ac:dyDescent="0.2">
      <c r="A71" s="157">
        <v>0.86458333333333404</v>
      </c>
      <c r="B71" s="12"/>
      <c r="C71" s="21"/>
      <c r="D71" s="12"/>
      <c r="E71" s="39"/>
      <c r="F71" s="44"/>
      <c r="G71" s="167"/>
      <c r="H71" s="44"/>
      <c r="I71" s="12"/>
      <c r="J71" s="26"/>
    </row>
    <row r="72" spans="1:10" x14ac:dyDescent="0.2">
      <c r="A72" s="158"/>
      <c r="B72" s="12"/>
      <c r="C72" s="21"/>
      <c r="D72" s="12"/>
      <c r="E72" s="39"/>
      <c r="F72" s="44"/>
      <c r="G72" s="167"/>
      <c r="H72" s="44"/>
      <c r="I72" s="12"/>
      <c r="J72" s="26"/>
    </row>
    <row r="73" spans="1:10" x14ac:dyDescent="0.2">
      <c r="A73" s="157">
        <v>0.875000000000001</v>
      </c>
      <c r="B73" s="12"/>
      <c r="C73" s="12"/>
      <c r="D73" s="12"/>
      <c r="E73" s="39"/>
      <c r="F73" s="44"/>
      <c r="G73" s="168"/>
      <c r="H73" s="44"/>
      <c r="I73" s="12"/>
      <c r="J73" s="26"/>
    </row>
    <row r="74" spans="1:10" ht="15" thickBot="1" x14ac:dyDescent="0.25">
      <c r="A74" s="169"/>
      <c r="B74" s="27"/>
      <c r="C74" s="27"/>
      <c r="D74" s="27"/>
      <c r="E74" s="41"/>
      <c r="F74" s="45"/>
      <c r="G74" s="45"/>
      <c r="H74" s="45"/>
      <c r="I74" s="27"/>
      <c r="J74" s="28"/>
    </row>
  </sheetData>
  <mergeCells count="55">
    <mergeCell ref="A21:A22"/>
    <mergeCell ref="H16:H21"/>
    <mergeCell ref="A17:A18"/>
    <mergeCell ref="A19:A20"/>
    <mergeCell ref="A25:A26"/>
    <mergeCell ref="G17:G25"/>
    <mergeCell ref="A29:A30"/>
    <mergeCell ref="A31:A32"/>
    <mergeCell ref="A1:J1"/>
    <mergeCell ref="A3:A4"/>
    <mergeCell ref="J4:J11"/>
    <mergeCell ref="A5:A6"/>
    <mergeCell ref="A7:A8"/>
    <mergeCell ref="G8:G15"/>
    <mergeCell ref="A9:A10"/>
    <mergeCell ref="A11:A12"/>
    <mergeCell ref="J12:J19"/>
    <mergeCell ref="A13:A14"/>
    <mergeCell ref="A15:A16"/>
    <mergeCell ref="E14:E39"/>
    <mergeCell ref="A27:A28"/>
    <mergeCell ref="A23:A24"/>
    <mergeCell ref="J46:J53"/>
    <mergeCell ref="A47:A48"/>
    <mergeCell ref="A49:A50"/>
    <mergeCell ref="G50:G57"/>
    <mergeCell ref="A51:A52"/>
    <mergeCell ref="A53:A54"/>
    <mergeCell ref="D54:D65"/>
    <mergeCell ref="J54:J61"/>
    <mergeCell ref="F42:F49"/>
    <mergeCell ref="G42:G49"/>
    <mergeCell ref="I62:I69"/>
    <mergeCell ref="A43:A44"/>
    <mergeCell ref="A45:A46"/>
    <mergeCell ref="B42:B53"/>
    <mergeCell ref="G58:G65"/>
    <mergeCell ref="A59:A60"/>
    <mergeCell ref="G66:G73"/>
    <mergeCell ref="A67:A68"/>
    <mergeCell ref="A69:A70"/>
    <mergeCell ref="A71:A72"/>
    <mergeCell ref="A73:A74"/>
    <mergeCell ref="A57:A58"/>
    <mergeCell ref="F50:F61"/>
    <mergeCell ref="C58:C65"/>
    <mergeCell ref="A33:A34"/>
    <mergeCell ref="A35:A36"/>
    <mergeCell ref="A37:A38"/>
    <mergeCell ref="A39:A40"/>
    <mergeCell ref="A55:A56"/>
    <mergeCell ref="A41:A42"/>
    <mergeCell ref="A61:A62"/>
    <mergeCell ref="A63:A64"/>
    <mergeCell ref="A65:A66"/>
  </mergeCells>
  <hyperlinks>
    <hyperlink ref="C1:C74" r:id="rId1" display="https://sotodelreal.eternity.online/videoconferencia.php?sala=Baile2 "/>
    <hyperlink ref="B1:B74" r:id="rId2" display="https://sotodelreal.eternity.online/videoconferencia.php?sala=DibujoPinturaTeatro "/>
    <hyperlink ref="I1:I74" r:id="rId3" display="https://sotodelreal.eternity.online/videoconferencia.php?sala=ActividadesDirigidas2GimnasioyPiscina "/>
    <hyperlink ref="J1:J74" r:id="rId4" display="https://sotodelreal.eternity.online/videoconferencia.php?sala=GimnasiasTeraputicas "/>
    <hyperlink ref="E1:E1048576" r:id="rId5" display="https://sotodelreal.eternity.online/videoconferencia.php?sala=Ajedrez"/>
    <hyperlink ref="G1:G1048576" r:id="rId6" display="https://sotodelreal.eternity.online/videoconferencia.php?sala=YogaCorrectvaTaichi"/>
  </hyperlinks>
  <pageMargins left="0.25" right="0.25" top="0.75" bottom="0.75" header="0.3" footer="0.3"/>
  <pageSetup paperSize="9" scale="73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58"/>
  <sheetViews>
    <sheetView zoomScale="60" zoomScaleNormal="60" workbookViewId="0">
      <selection activeCell="Q34" sqref="Q34"/>
    </sheetView>
  </sheetViews>
  <sheetFormatPr baseColWidth="10" defaultColWidth="12.625" defaultRowHeight="15" customHeight="1" x14ac:dyDescent="0.4"/>
  <cols>
    <col min="1" max="1" width="10.5" bestFit="1" customWidth="1"/>
    <col min="2" max="2" width="11.125" style="1" customWidth="1"/>
    <col min="3" max="3" width="14.75" style="1" customWidth="1"/>
    <col min="4" max="4" width="18.625" style="1" customWidth="1"/>
    <col min="5" max="5" width="18.25" style="1" customWidth="1"/>
    <col min="6" max="6" width="13.625" style="5" customWidth="1"/>
    <col min="7" max="7" width="13.25" style="1" customWidth="1"/>
    <col min="8" max="8" width="11.375" style="1" customWidth="1"/>
    <col min="9" max="9" width="13.25" style="1" customWidth="1"/>
    <col min="10" max="11" width="15.375" style="1" bestFit="1" customWidth="1"/>
  </cols>
  <sheetData>
    <row r="1" spans="1:11" x14ac:dyDescent="0.2">
      <c r="A1" s="196" t="s">
        <v>2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x14ac:dyDescent="0.2">
      <c r="A2" s="22"/>
      <c r="B2" s="9" t="str">
        <f>HYPERLINK("https://sotodelreal.eternity.online/HistoriaArteCostura","SALA 2")</f>
        <v>SALA 2</v>
      </c>
      <c r="C2" s="9" t="str">
        <f>HYPERLINK("https://sotodelreal.eternity.online/DibujopinturaTeatro","SALA 3")</f>
        <v>SALA 3</v>
      </c>
      <c r="D2" s="9" t="str">
        <f>HYPERLINK("https://sotodelreal.eternity.online/ManualidadesArtattackGmantenimiento","SALA 6")</f>
        <v>SALA 6</v>
      </c>
      <c r="E2" s="9" t="str">
        <f>HYPERLINK("https://sotodelreal.eternity.online/Actividadesbiblioteca","SALA 7")</f>
        <v>SALA 7</v>
      </c>
      <c r="F2" s="9" t="s">
        <v>3</v>
      </c>
      <c r="G2" s="9" t="str">
        <f>HYPERLINK("https://sotodelreal.eternity.online/PilatesGRtmica","SALA 12")</f>
        <v>SALA 12</v>
      </c>
      <c r="H2" s="9" t="str">
        <f>HYPERLINK("https://sotodelreal.eternity.online/ActividadesDirigidas1GimnasioyPiscina","SALA 14")</f>
        <v>SALA 14</v>
      </c>
      <c r="I2" s="9" t="str">
        <f>HYPERLINK("https://sotodelreal.eternity.online/ActividadesDirigidas2GimnasioyPiscina","SALA 15")</f>
        <v>SALA 15</v>
      </c>
      <c r="J2" s="9" t="str">
        <f>HYPERLINK("https://sotodelreal.eternity.online/GimnasiasTeraputicas","SALA 16")</f>
        <v>SALA 16</v>
      </c>
      <c r="K2" s="14" t="str">
        <f>HYPERLINK("https://sotodelreal.eternity.online/EntrenamientoFuncional","SALA 17")</f>
        <v>SALA 17</v>
      </c>
    </row>
    <row r="3" spans="1:11" ht="14.25" x14ac:dyDescent="0.2">
      <c r="A3" s="53">
        <v>0.41666666666666702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4.25" x14ac:dyDescent="0.2">
      <c r="A4" s="195"/>
      <c r="B4" s="6"/>
      <c r="C4" s="6"/>
      <c r="D4" s="6"/>
      <c r="E4" s="6"/>
      <c r="F4" s="6"/>
      <c r="G4" s="6"/>
      <c r="H4" s="6"/>
      <c r="I4" s="6"/>
      <c r="J4" s="6"/>
      <c r="K4" s="199" t="str">
        <f>HYPERLINK("https://sotodelreal.eternity.online/EntrenamientoFuncional","ENTREN. FUNCIONAL")</f>
        <v>ENTREN. FUNCIONAL</v>
      </c>
    </row>
    <row r="5" spans="1:11" ht="14.25" x14ac:dyDescent="0.2">
      <c r="A5" s="53">
        <v>0.42708333333333298</v>
      </c>
      <c r="B5" s="6"/>
      <c r="C5" s="6"/>
      <c r="D5" s="6"/>
      <c r="E5" s="6"/>
      <c r="F5" s="6"/>
      <c r="G5" s="6"/>
      <c r="H5" s="6"/>
      <c r="I5" s="6"/>
      <c r="J5" s="6"/>
      <c r="K5" s="200"/>
    </row>
    <row r="6" spans="1:11" ht="14.25" x14ac:dyDescent="0.2">
      <c r="A6" s="195"/>
      <c r="B6" s="6"/>
      <c r="C6" s="6"/>
      <c r="D6" s="6"/>
      <c r="E6" s="6"/>
      <c r="F6" s="6"/>
      <c r="G6" s="6"/>
      <c r="H6" s="6"/>
      <c r="I6" s="6"/>
      <c r="J6" s="6"/>
      <c r="K6" s="200"/>
    </row>
    <row r="7" spans="1:11" ht="14.25" x14ac:dyDescent="0.2">
      <c r="A7" s="53">
        <v>0.4375</v>
      </c>
      <c r="B7" s="6"/>
      <c r="C7" s="6"/>
      <c r="D7" s="6"/>
      <c r="E7" s="6"/>
      <c r="F7" s="6"/>
      <c r="G7" s="6"/>
      <c r="H7" s="6"/>
      <c r="I7" s="6"/>
      <c r="J7" s="6"/>
      <c r="K7" s="200"/>
    </row>
    <row r="8" spans="1:11" ht="14.25" x14ac:dyDescent="0.2">
      <c r="A8" s="195"/>
      <c r="B8" s="6"/>
      <c r="C8" s="6"/>
      <c r="D8" s="6"/>
      <c r="E8" s="6"/>
      <c r="F8" s="6"/>
      <c r="G8" s="6"/>
      <c r="H8" s="6"/>
      <c r="I8" s="205" t="str">
        <f>HYPERLINK("https://sotodelreal.eternity.online/ActividadesDirigidas2GimnasioyPiscina","GIMN. SUAVE")</f>
        <v>GIMN. SUAVE</v>
      </c>
      <c r="J8" s="6"/>
      <c r="K8" s="200"/>
    </row>
    <row r="9" spans="1:11" ht="14.25" x14ac:dyDescent="0.2">
      <c r="A9" s="53">
        <v>0.44791666666666702</v>
      </c>
      <c r="B9" s="6"/>
      <c r="C9" s="6"/>
      <c r="D9" s="6"/>
      <c r="E9" s="6"/>
      <c r="F9" s="6"/>
      <c r="G9" s="6"/>
      <c r="H9" s="6"/>
      <c r="I9" s="83"/>
      <c r="J9" s="6"/>
      <c r="K9" s="200"/>
    </row>
    <row r="10" spans="1:11" ht="14.25" x14ac:dyDescent="0.2">
      <c r="A10" s="195"/>
      <c r="B10" s="6"/>
      <c r="C10" s="6"/>
      <c r="D10" s="6"/>
      <c r="E10" s="6"/>
      <c r="F10" s="6"/>
      <c r="G10" s="6"/>
      <c r="H10" s="6"/>
      <c r="I10" s="83"/>
      <c r="J10" s="6"/>
      <c r="K10" s="200"/>
    </row>
    <row r="11" spans="1:11" ht="14.25" x14ac:dyDescent="0.2">
      <c r="A11" s="53">
        <v>0.45833333333333298</v>
      </c>
      <c r="B11" s="6"/>
      <c r="C11" s="6"/>
      <c r="D11" s="6"/>
      <c r="E11" s="6"/>
      <c r="F11" s="6"/>
      <c r="G11" s="6"/>
      <c r="H11" s="6"/>
      <c r="I11" s="83"/>
      <c r="J11" s="6"/>
      <c r="K11" s="200"/>
    </row>
    <row r="12" spans="1:11" ht="14.25" x14ac:dyDescent="0.2">
      <c r="A12" s="195"/>
      <c r="B12" s="6"/>
      <c r="C12" s="6"/>
      <c r="D12" s="6"/>
      <c r="E12" s="6"/>
      <c r="F12" s="6"/>
      <c r="G12" s="6"/>
      <c r="H12" s="6"/>
      <c r="I12" s="83"/>
      <c r="J12" s="6"/>
      <c r="K12" s="15"/>
    </row>
    <row r="13" spans="1:11" ht="14.25" x14ac:dyDescent="0.2">
      <c r="A13" s="53">
        <v>0.46875</v>
      </c>
      <c r="B13" s="6"/>
      <c r="C13" s="6"/>
      <c r="D13" s="6"/>
      <c r="E13" s="6"/>
      <c r="F13" s="6"/>
      <c r="G13" s="6"/>
      <c r="H13" s="6"/>
      <c r="I13" s="83"/>
      <c r="J13" s="6"/>
      <c r="K13" s="15"/>
    </row>
    <row r="14" spans="1:11" ht="14.25" x14ac:dyDescent="0.2">
      <c r="A14" s="195"/>
      <c r="B14" s="6"/>
      <c r="C14" s="6"/>
      <c r="D14" s="6"/>
      <c r="E14" s="6"/>
      <c r="F14" s="6"/>
      <c r="G14" s="6"/>
      <c r="H14" s="6"/>
      <c r="I14" s="83"/>
      <c r="J14" s="6"/>
      <c r="K14" s="15"/>
    </row>
    <row r="15" spans="1:11" ht="14.25" x14ac:dyDescent="0.2">
      <c r="A15" s="53">
        <v>0.47916666666666702</v>
      </c>
      <c r="B15" s="6"/>
      <c r="C15" s="6"/>
      <c r="D15" s="6"/>
      <c r="E15" s="6"/>
      <c r="F15" s="6"/>
      <c r="G15" s="6"/>
      <c r="H15" s="6"/>
      <c r="I15" s="83"/>
      <c r="J15" s="6"/>
      <c r="K15" s="15"/>
    </row>
    <row r="16" spans="1:11" ht="14.25" x14ac:dyDescent="0.2">
      <c r="A16" s="195"/>
      <c r="B16" s="6"/>
      <c r="C16" s="6"/>
      <c r="D16" s="6"/>
      <c r="E16" s="6"/>
      <c r="F16" s="6"/>
      <c r="G16" s="6"/>
      <c r="H16" s="6"/>
      <c r="I16" s="6"/>
      <c r="J16" s="63" t="str">
        <f>HYPERLINK("https://sotodelreal.eternity.online/GimnasiasTeraputicas","GIMN. CORRECTIVA")</f>
        <v>GIMN. CORRECTIVA</v>
      </c>
      <c r="K16" s="15"/>
    </row>
    <row r="17" spans="1:11" ht="14.25" x14ac:dyDescent="0.2">
      <c r="A17" s="53">
        <v>0.48958333333333298</v>
      </c>
      <c r="B17" s="6"/>
      <c r="C17" s="6"/>
      <c r="D17" s="6"/>
      <c r="E17" s="6"/>
      <c r="F17" s="6"/>
      <c r="G17" s="6"/>
      <c r="H17" s="6"/>
      <c r="I17" s="6"/>
      <c r="J17" s="64"/>
      <c r="K17" s="15"/>
    </row>
    <row r="18" spans="1:11" ht="14.25" x14ac:dyDescent="0.2">
      <c r="A18" s="195"/>
      <c r="B18" s="6"/>
      <c r="C18" s="6"/>
      <c r="D18" s="6"/>
      <c r="E18" s="6"/>
      <c r="F18" s="6"/>
      <c r="G18" s="6"/>
      <c r="H18" s="6"/>
      <c r="I18" s="6"/>
      <c r="J18" s="64"/>
      <c r="K18" s="15"/>
    </row>
    <row r="19" spans="1:11" ht="14.25" x14ac:dyDescent="0.2">
      <c r="A19" s="53">
        <v>0.5</v>
      </c>
      <c r="B19" s="6"/>
      <c r="C19" s="6"/>
      <c r="D19" s="6"/>
      <c r="E19" s="6"/>
      <c r="F19" s="6"/>
      <c r="G19" s="6"/>
      <c r="H19" s="6"/>
      <c r="I19" s="6"/>
      <c r="J19" s="64"/>
      <c r="K19" s="15"/>
    </row>
    <row r="20" spans="1:11" ht="14.25" x14ac:dyDescent="0.2">
      <c r="A20" s="195"/>
      <c r="B20" s="6"/>
      <c r="C20" s="6"/>
      <c r="D20" s="6"/>
      <c r="E20" s="6"/>
      <c r="F20" s="6"/>
      <c r="G20" s="6"/>
      <c r="H20" s="6"/>
      <c r="I20" s="6"/>
      <c r="J20" s="64"/>
      <c r="K20" s="15"/>
    </row>
    <row r="21" spans="1:11" ht="14.25" x14ac:dyDescent="0.2">
      <c r="A21" s="53">
        <v>0.51041666666666696</v>
      </c>
      <c r="B21" s="6"/>
      <c r="C21" s="6"/>
      <c r="D21" s="6"/>
      <c r="E21" s="6"/>
      <c r="F21" s="6"/>
      <c r="G21" s="6"/>
      <c r="H21" s="6"/>
      <c r="I21" s="6"/>
      <c r="J21" s="64"/>
      <c r="K21" s="15"/>
    </row>
    <row r="22" spans="1:11" ht="14.25" x14ac:dyDescent="0.2">
      <c r="A22" s="195"/>
      <c r="B22" s="6"/>
      <c r="C22" s="6"/>
      <c r="D22" s="6"/>
      <c r="E22" s="6"/>
      <c r="F22" s="6"/>
      <c r="G22" s="6"/>
      <c r="H22" s="6"/>
      <c r="I22" s="6"/>
      <c r="J22" s="64"/>
      <c r="K22" s="15"/>
    </row>
    <row r="23" spans="1:11" ht="14.25" x14ac:dyDescent="0.2">
      <c r="A23" s="53">
        <v>0.52083333333333304</v>
      </c>
      <c r="B23" s="6"/>
      <c r="C23" s="6"/>
      <c r="D23" s="6"/>
      <c r="E23" s="6"/>
      <c r="F23" s="6"/>
      <c r="G23" s="6"/>
      <c r="H23" s="6"/>
      <c r="I23" s="6"/>
      <c r="J23" s="64"/>
      <c r="K23" s="15"/>
    </row>
    <row r="24" spans="1:11" ht="14.25" x14ac:dyDescent="0.2">
      <c r="A24" s="195"/>
      <c r="B24" s="6"/>
      <c r="C24" s="6"/>
      <c r="D24" s="6"/>
      <c r="E24" s="6"/>
      <c r="F24" s="6"/>
      <c r="G24" s="6"/>
      <c r="H24" s="6"/>
      <c r="I24" s="6"/>
      <c r="J24" s="6"/>
      <c r="K24" s="15"/>
    </row>
    <row r="25" spans="1:11" ht="14.25" x14ac:dyDescent="0.2">
      <c r="A25" s="53">
        <v>0.70833333333333404</v>
      </c>
      <c r="B25" s="6"/>
      <c r="C25" s="6"/>
      <c r="D25" s="6"/>
      <c r="E25" s="6"/>
      <c r="F25" s="6"/>
      <c r="G25" s="6"/>
      <c r="H25" s="6"/>
      <c r="I25" s="6"/>
      <c r="J25" s="6"/>
      <c r="K25" s="15"/>
    </row>
    <row r="26" spans="1:11" ht="14.25" x14ac:dyDescent="0.2">
      <c r="A26" s="195"/>
      <c r="B26" s="202" t="str">
        <f>HYPERLINK("https://sotodelreal.eternity.online/HistoriaArteCostura","COSTURA")</f>
        <v>COSTURA</v>
      </c>
      <c r="C26" s="201" t="str">
        <f>HYPERLINK("https://sotodelreal.eternity.online/DibujopinturaTeatro","DIBUJO ADULTOS")</f>
        <v>DIBUJO ADULTOS</v>
      </c>
      <c r="D26" s="6"/>
      <c r="E26" s="6"/>
      <c r="F26" s="208" t="s">
        <v>5</v>
      </c>
      <c r="G26" s="206" t="str">
        <f>HYPERLINK("https://sotodelreal.eternity.online/PilatesGRtmica","GIMNASIA RITMICA")</f>
        <v>GIMNASIA RITMICA</v>
      </c>
      <c r="H26" s="6"/>
      <c r="I26" s="6"/>
      <c r="J26" s="6"/>
      <c r="K26" s="15"/>
    </row>
    <row r="27" spans="1:11" ht="14.25" x14ac:dyDescent="0.2">
      <c r="A27" s="53">
        <v>0.71875</v>
      </c>
      <c r="B27" s="115"/>
      <c r="C27" s="76"/>
      <c r="D27" s="6"/>
      <c r="E27" s="6"/>
      <c r="F27" s="209"/>
      <c r="G27" s="133"/>
      <c r="H27" s="6"/>
      <c r="I27" s="6"/>
      <c r="J27" s="6"/>
      <c r="K27" s="15"/>
    </row>
    <row r="28" spans="1:11" ht="14.25" x14ac:dyDescent="0.2">
      <c r="A28" s="195"/>
      <c r="B28" s="115"/>
      <c r="C28" s="76"/>
      <c r="D28" s="6"/>
      <c r="E28" s="6"/>
      <c r="F28" s="209"/>
      <c r="G28" s="133"/>
      <c r="H28" s="6"/>
      <c r="I28" s="6"/>
      <c r="J28" s="6"/>
      <c r="K28" s="15"/>
    </row>
    <row r="29" spans="1:11" ht="14.25" x14ac:dyDescent="0.2">
      <c r="A29" s="53">
        <v>0.72916666666666696</v>
      </c>
      <c r="B29" s="115"/>
      <c r="C29" s="76"/>
      <c r="D29" s="6"/>
      <c r="E29" s="6"/>
      <c r="F29" s="209"/>
      <c r="G29" s="133"/>
      <c r="H29" s="6"/>
      <c r="I29" s="6"/>
      <c r="J29" s="6"/>
      <c r="K29" s="15"/>
    </row>
    <row r="30" spans="1:11" ht="14.25" x14ac:dyDescent="0.2">
      <c r="A30" s="195"/>
      <c r="B30" s="115"/>
      <c r="C30" s="76"/>
      <c r="D30" s="6"/>
      <c r="E30" s="6"/>
      <c r="F30" s="209"/>
      <c r="G30" s="133"/>
      <c r="H30" s="6"/>
      <c r="I30" s="6"/>
      <c r="J30" s="6"/>
      <c r="K30" s="15"/>
    </row>
    <row r="31" spans="1:11" ht="14.25" x14ac:dyDescent="0.2">
      <c r="A31" s="53">
        <v>0.73958333333333404</v>
      </c>
      <c r="B31" s="115"/>
      <c r="C31" s="76"/>
      <c r="D31" s="6"/>
      <c r="E31" s="6"/>
      <c r="F31" s="209"/>
      <c r="G31" s="133"/>
      <c r="H31" s="6"/>
      <c r="I31" s="6"/>
      <c r="J31" s="6"/>
      <c r="K31" s="15"/>
    </row>
    <row r="32" spans="1:11" ht="14.25" x14ac:dyDescent="0.2">
      <c r="A32" s="195"/>
      <c r="B32" s="115"/>
      <c r="C32" s="76"/>
      <c r="D32" s="6"/>
      <c r="E32" s="6"/>
      <c r="F32" s="209"/>
      <c r="G32" s="133"/>
      <c r="H32" s="6"/>
      <c r="I32" s="6"/>
      <c r="J32" s="6"/>
      <c r="K32" s="15"/>
    </row>
    <row r="33" spans="1:11" ht="14.25" x14ac:dyDescent="0.2">
      <c r="A33" s="53">
        <v>0.75</v>
      </c>
      <c r="B33" s="115"/>
      <c r="C33" s="76"/>
      <c r="D33" s="6"/>
      <c r="E33" s="6"/>
      <c r="F33" s="209"/>
      <c r="G33" s="133"/>
      <c r="H33" s="6"/>
      <c r="I33" s="6"/>
      <c r="J33" s="6"/>
      <c r="K33" s="15"/>
    </row>
    <row r="34" spans="1:11" ht="14.25" x14ac:dyDescent="0.2">
      <c r="A34" s="195"/>
      <c r="B34" s="115"/>
      <c r="C34" s="76"/>
      <c r="D34" s="6"/>
      <c r="E34" s="6"/>
      <c r="F34" s="210"/>
      <c r="G34" s="6"/>
      <c r="H34" s="6"/>
      <c r="I34" s="6"/>
      <c r="J34" s="6"/>
      <c r="K34" s="15"/>
    </row>
    <row r="35" spans="1:11" ht="14.25" x14ac:dyDescent="0.2">
      <c r="A35" s="53">
        <v>0.76041666666666696</v>
      </c>
      <c r="B35" s="115"/>
      <c r="C35" s="76"/>
      <c r="D35" s="6"/>
      <c r="E35" s="6"/>
      <c r="F35" s="6"/>
      <c r="G35" s="6"/>
      <c r="H35" s="6"/>
      <c r="I35" s="6"/>
      <c r="J35" s="6"/>
      <c r="K35" s="15"/>
    </row>
    <row r="36" spans="1:11" ht="14.25" x14ac:dyDescent="0.2">
      <c r="A36" s="195"/>
      <c r="B36" s="115"/>
      <c r="C36" s="76"/>
      <c r="D36" s="6"/>
      <c r="E36" s="6"/>
      <c r="F36" s="6"/>
      <c r="G36" s="6"/>
      <c r="H36" s="6"/>
      <c r="I36" s="6"/>
      <c r="J36" s="6"/>
      <c r="K36" s="15"/>
    </row>
    <row r="37" spans="1:11" ht="14.25" x14ac:dyDescent="0.2">
      <c r="A37" s="53">
        <v>0.77083333333333404</v>
      </c>
      <c r="B37" s="115"/>
      <c r="C37" s="76"/>
      <c r="D37" s="6"/>
      <c r="E37" s="6"/>
      <c r="F37" s="6"/>
      <c r="G37" s="6"/>
      <c r="H37" s="6"/>
      <c r="I37" s="6"/>
      <c r="J37" s="6"/>
      <c r="K37" s="15"/>
    </row>
    <row r="38" spans="1:11" ht="14.25" x14ac:dyDescent="0.2">
      <c r="A38" s="195"/>
      <c r="B38" s="115"/>
      <c r="C38" s="76"/>
      <c r="D38" s="6"/>
      <c r="E38" s="6"/>
      <c r="F38" s="6"/>
      <c r="G38" s="6"/>
      <c r="H38" s="207" t="str">
        <f>HYPERLINK("https://sotodelreal.eternity.online/ActividadesDirigidas1GimnasioyPiscina","ZUMBA")</f>
        <v>ZUMBA</v>
      </c>
      <c r="I38" s="6"/>
      <c r="J38" s="6"/>
      <c r="K38" s="15"/>
    </row>
    <row r="39" spans="1:11" ht="14.25" x14ac:dyDescent="0.2">
      <c r="A39" s="53">
        <v>0.78125</v>
      </c>
      <c r="B39" s="115"/>
      <c r="C39" s="76"/>
      <c r="D39" s="6"/>
      <c r="E39" s="6"/>
      <c r="F39" s="6"/>
      <c r="G39" s="6"/>
      <c r="H39" s="88"/>
      <c r="I39" s="6"/>
      <c r="J39" s="6"/>
      <c r="K39" s="15"/>
    </row>
    <row r="40" spans="1:11" ht="14.25" x14ac:dyDescent="0.2">
      <c r="A40" s="195"/>
      <c r="B40" s="115"/>
      <c r="C40" s="76"/>
      <c r="D40" s="6"/>
      <c r="E40" s="6"/>
      <c r="F40" s="6"/>
      <c r="G40" s="6"/>
      <c r="H40" s="88"/>
      <c r="I40" s="6"/>
      <c r="J40" s="6"/>
      <c r="K40" s="15"/>
    </row>
    <row r="41" spans="1:11" ht="14.25" x14ac:dyDescent="0.2">
      <c r="A41" s="53">
        <v>0.79166666666666696</v>
      </c>
      <c r="B41" s="115"/>
      <c r="C41" s="76"/>
      <c r="D41" s="6"/>
      <c r="E41" s="6"/>
      <c r="F41" s="6"/>
      <c r="G41" s="6"/>
      <c r="H41" s="88"/>
      <c r="I41" s="6"/>
      <c r="J41" s="6"/>
      <c r="K41" s="15"/>
    </row>
    <row r="42" spans="1:11" ht="14.25" x14ac:dyDescent="0.2">
      <c r="A42" s="195"/>
      <c r="B42" s="202" t="str">
        <f>HYPERLINK("https://sotodelreal.eternity.online/HistoriaArteCostura","COSTURA")</f>
        <v>COSTURA</v>
      </c>
      <c r="C42" s="6"/>
      <c r="D42" s="6"/>
      <c r="E42" s="203" t="str">
        <f>HYPERLINK("https://sotodelreal.eternity.online/Actividadesbiblioteca","CAFÉ FILOSÓFICO viernes alternos")</f>
        <v>CAFÉ FILOSÓFICO viernes alternos</v>
      </c>
      <c r="F42" s="6"/>
      <c r="G42" s="6"/>
      <c r="H42" s="88"/>
      <c r="I42" s="6"/>
      <c r="J42" s="6"/>
      <c r="K42" s="15"/>
    </row>
    <row r="43" spans="1:11" ht="14.25" x14ac:dyDescent="0.2">
      <c r="A43" s="53">
        <v>0.80208333333333404</v>
      </c>
      <c r="B43" s="115"/>
      <c r="C43" s="6"/>
      <c r="D43" s="6"/>
      <c r="E43" s="56"/>
      <c r="F43" s="6"/>
      <c r="G43" s="6"/>
      <c r="H43" s="88"/>
      <c r="I43" s="6"/>
      <c r="J43" s="6"/>
      <c r="K43" s="15"/>
    </row>
    <row r="44" spans="1:11" ht="14.25" x14ac:dyDescent="0.2">
      <c r="A44" s="195"/>
      <c r="B44" s="115"/>
      <c r="C44" s="6"/>
      <c r="D44" s="6"/>
      <c r="E44" s="56"/>
      <c r="F44" s="6"/>
      <c r="G44" s="6"/>
      <c r="H44" s="88"/>
      <c r="I44" s="6"/>
      <c r="J44" s="6"/>
      <c r="K44" s="15"/>
    </row>
    <row r="45" spans="1:11" ht="14.25" x14ac:dyDescent="0.2">
      <c r="A45" s="53">
        <v>0.8125</v>
      </c>
      <c r="B45" s="115"/>
      <c r="C45" s="6"/>
      <c r="D45" s="204" t="str">
        <f>HYPERLINK("https://sotodelreal.eternity.online/ManualidadesArtattackGmantenimiento","GIMN. MANTENIMIENTO")</f>
        <v>GIMN. MANTENIMIENTO</v>
      </c>
      <c r="E45" s="56"/>
      <c r="F45" s="6"/>
      <c r="G45" s="6"/>
      <c r="H45" s="88"/>
      <c r="I45" s="6"/>
      <c r="J45" s="6"/>
      <c r="K45" s="15"/>
    </row>
    <row r="46" spans="1:11" ht="14.25" x14ac:dyDescent="0.2">
      <c r="A46" s="195"/>
      <c r="B46" s="115"/>
      <c r="C46" s="6"/>
      <c r="D46" s="58"/>
      <c r="E46" s="56"/>
      <c r="F46" s="6"/>
      <c r="G46" s="6"/>
      <c r="H46" s="6"/>
      <c r="I46" s="6"/>
      <c r="J46" s="6"/>
      <c r="K46" s="15"/>
    </row>
    <row r="47" spans="1:11" ht="14.25" x14ac:dyDescent="0.2">
      <c r="A47" s="53">
        <v>0.82291666666666696</v>
      </c>
      <c r="B47" s="115"/>
      <c r="C47" s="6"/>
      <c r="D47" s="58"/>
      <c r="E47" s="56"/>
      <c r="F47" s="6"/>
      <c r="G47" s="6"/>
      <c r="H47" s="6"/>
      <c r="I47" s="6"/>
      <c r="J47" s="6"/>
      <c r="K47" s="15"/>
    </row>
    <row r="48" spans="1:11" ht="14.25" x14ac:dyDescent="0.2">
      <c r="A48" s="195"/>
      <c r="B48" s="115"/>
      <c r="C48" s="6"/>
      <c r="D48" s="58"/>
      <c r="E48" s="56"/>
      <c r="F48" s="6"/>
      <c r="G48" s="6"/>
      <c r="H48" s="6"/>
      <c r="I48" s="6"/>
      <c r="J48" s="6"/>
      <c r="K48" s="15"/>
    </row>
    <row r="49" spans="1:11" ht="14.25" x14ac:dyDescent="0.2">
      <c r="A49" s="53">
        <v>0.83333333333333404</v>
      </c>
      <c r="B49" s="115"/>
      <c r="C49" s="6"/>
      <c r="D49" s="58"/>
      <c r="E49" s="56"/>
      <c r="F49" s="6"/>
      <c r="G49" s="6"/>
      <c r="H49" s="6"/>
      <c r="I49" s="6"/>
      <c r="J49" s="6"/>
      <c r="K49" s="15"/>
    </row>
    <row r="50" spans="1:11" ht="14.25" x14ac:dyDescent="0.2">
      <c r="A50" s="195"/>
      <c r="B50" s="115"/>
      <c r="C50" s="6"/>
      <c r="D50" s="58"/>
      <c r="E50" s="56"/>
      <c r="F50" s="6"/>
      <c r="G50" s="6"/>
      <c r="H50" s="6"/>
      <c r="I50" s="6"/>
      <c r="J50" s="6"/>
      <c r="K50" s="15"/>
    </row>
    <row r="51" spans="1:11" ht="14.25" x14ac:dyDescent="0.2">
      <c r="A51" s="53">
        <v>0.843750000000001</v>
      </c>
      <c r="B51" s="115"/>
      <c r="C51" s="6"/>
      <c r="D51" s="58"/>
      <c r="E51" s="56"/>
      <c r="F51" s="6"/>
      <c r="G51" s="6"/>
      <c r="H51" s="6"/>
      <c r="I51" s="6"/>
      <c r="J51" s="6"/>
      <c r="K51" s="15"/>
    </row>
    <row r="52" spans="1:11" ht="14.25" x14ac:dyDescent="0.2">
      <c r="A52" s="195"/>
      <c r="B52" s="115"/>
      <c r="C52" s="6"/>
      <c r="D52" s="58"/>
      <c r="E52" s="56"/>
      <c r="F52" s="6"/>
      <c r="G52" s="6"/>
      <c r="H52" s="6"/>
      <c r="I52" s="6"/>
      <c r="J52" s="6"/>
      <c r="K52" s="15"/>
    </row>
    <row r="53" spans="1:11" ht="14.25" x14ac:dyDescent="0.2">
      <c r="A53" s="53">
        <v>0.85416666666666696</v>
      </c>
      <c r="B53" s="115"/>
      <c r="C53" s="6"/>
      <c r="D53" s="6"/>
      <c r="E53" s="56"/>
      <c r="F53" s="6"/>
      <c r="G53" s="6"/>
      <c r="H53" s="6"/>
      <c r="I53" s="6"/>
      <c r="J53" s="6"/>
      <c r="K53" s="15"/>
    </row>
    <row r="54" spans="1:11" ht="14.25" x14ac:dyDescent="0.2">
      <c r="A54" s="195"/>
      <c r="B54" s="115"/>
      <c r="C54" s="6"/>
      <c r="D54" s="6"/>
      <c r="E54" s="56"/>
      <c r="F54" s="6"/>
      <c r="G54" s="6"/>
      <c r="H54" s="6"/>
      <c r="I54" s="6"/>
      <c r="J54" s="6"/>
      <c r="K54" s="15"/>
    </row>
    <row r="55" spans="1:11" ht="14.25" x14ac:dyDescent="0.2">
      <c r="A55" s="53">
        <v>0.86458333333333404</v>
      </c>
      <c r="B55" s="115"/>
      <c r="C55" s="6"/>
      <c r="D55" s="6"/>
      <c r="E55" s="56"/>
      <c r="F55" s="6"/>
      <c r="G55" s="6"/>
      <c r="H55" s="6"/>
      <c r="I55" s="6"/>
      <c r="J55" s="6"/>
      <c r="K55" s="15"/>
    </row>
    <row r="56" spans="1:11" ht="14.25" x14ac:dyDescent="0.2">
      <c r="A56" s="195"/>
      <c r="B56" s="115"/>
      <c r="C56" s="6"/>
      <c r="D56" s="6"/>
      <c r="E56" s="56"/>
      <c r="F56" s="6"/>
      <c r="G56" s="6"/>
      <c r="H56" s="6"/>
      <c r="I56" s="6"/>
      <c r="J56" s="6"/>
      <c r="K56" s="15"/>
    </row>
    <row r="57" spans="1:11" ht="14.25" x14ac:dyDescent="0.2">
      <c r="A57" s="53">
        <v>0.875000000000001</v>
      </c>
      <c r="B57" s="115"/>
      <c r="C57" s="6"/>
      <c r="D57" s="6"/>
      <c r="E57" s="56"/>
      <c r="F57" s="6"/>
      <c r="G57" s="6"/>
      <c r="H57" s="6"/>
      <c r="I57" s="6"/>
      <c r="J57" s="6"/>
      <c r="K57" s="15"/>
    </row>
    <row r="58" spans="1:11" ht="14.25" x14ac:dyDescent="0.2">
      <c r="A58" s="195"/>
      <c r="B58" s="6"/>
      <c r="C58" s="6"/>
      <c r="D58" s="6"/>
      <c r="E58" s="6"/>
      <c r="F58" s="6"/>
      <c r="G58" s="6"/>
      <c r="H58" s="6"/>
      <c r="I58" s="6"/>
      <c r="J58" s="6"/>
      <c r="K58" s="15"/>
    </row>
  </sheetData>
  <mergeCells count="40">
    <mergeCell ref="A47:A48"/>
    <mergeCell ref="A49:A50"/>
    <mergeCell ref="A51:A52"/>
    <mergeCell ref="J16:J23"/>
    <mergeCell ref="A23:A24"/>
    <mergeCell ref="G26:G33"/>
    <mergeCell ref="A27:A28"/>
    <mergeCell ref="H38:H45"/>
    <mergeCell ref="A29:A30"/>
    <mergeCell ref="A31:A32"/>
    <mergeCell ref="A37:A38"/>
    <mergeCell ref="A33:A34"/>
    <mergeCell ref="A39:A40"/>
    <mergeCell ref="A45:A46"/>
    <mergeCell ref="A35:A36"/>
    <mergeCell ref="F26:F34"/>
    <mergeCell ref="A41:A42"/>
    <mergeCell ref="A43:A44"/>
    <mergeCell ref="A11:A12"/>
    <mergeCell ref="A15:A16"/>
    <mergeCell ref="A17:A18"/>
    <mergeCell ref="A19:A20"/>
    <mergeCell ref="A21:A22"/>
    <mergeCell ref="A13:A14"/>
    <mergeCell ref="A55:A56"/>
    <mergeCell ref="A57:A58"/>
    <mergeCell ref="A1:K1"/>
    <mergeCell ref="K4:K11"/>
    <mergeCell ref="A3:A4"/>
    <mergeCell ref="A5:A6"/>
    <mergeCell ref="A7:A8"/>
    <mergeCell ref="A9:A10"/>
    <mergeCell ref="C26:C41"/>
    <mergeCell ref="B42:B57"/>
    <mergeCell ref="E42:E57"/>
    <mergeCell ref="D45:D52"/>
    <mergeCell ref="A25:A26"/>
    <mergeCell ref="I8:I15"/>
    <mergeCell ref="B26:B41"/>
    <mergeCell ref="A53:A54"/>
  </mergeCells>
  <hyperlinks>
    <hyperlink ref="B1:B1048576" r:id="rId1" display="https://sotodelreal.eternity.online/videoconferencia.php?sala=HistoriaArteCostura"/>
    <hyperlink ref="C1:C1048576" r:id="rId2" display="https://sotodelreal.eternity.online/videoconferencia.php?sala=DibujoPinturaTeatro"/>
    <hyperlink ref="D1:D1048576" r:id="rId3" display="https://sotodelreal.eternity.online/videoconferencia.php?sala=ManualidadesArtattackGmantenimiento&amp;nombre=Manualidades%2FArt+attack%2FG.+mantenimiento"/>
    <hyperlink ref="E1:E1048576" r:id="rId4" display="https://sotodelreal.eternity.online/videoconferencia.php?sala=ActividadesBiblioteca"/>
    <hyperlink ref="G1:G1048576" r:id="rId5" display="https://sotodelreal.eternity.online/videoconferencia.php?sala=PilatesGRtmica"/>
    <hyperlink ref="H1:H1048576" r:id="rId6" display="https://sotodelreal.eternity.online/videoconferencia.php?sala=ActividadesDirigidas1GimnasioyPiscina&amp;nombre=Actividades+Dirigidas+1-Gimnasio+y+Piscina"/>
    <hyperlink ref="I1:I1048576" r:id="rId7" display="https://sotodelreal.eternity.online/videoconferencia.php?sala=ActividadesDirigidas2GimnasioyPiscina"/>
    <hyperlink ref="J1:J1048576" r:id="rId8" display="https://sotodelreal.eternity.online/videoconferencia.php?sala=GimnasiasTeraputicas"/>
    <hyperlink ref="K1:K1048576" r:id="rId9" display="https://sotodelreal.eternity.online/videoconferencia.php?sala=EntrenamientoFuncional"/>
    <hyperlink ref="F1:F1048576" r:id="rId10" display="https://sotodelreal.eternity.online/videoconferencia.php?sala=Ajedrez"/>
  </hyperlinks>
  <pageMargins left="0.25" right="0.25" top="0.75" bottom="0.75" header="0.3" footer="0.3"/>
  <pageSetup paperSize="9" scale="58" fitToHeight="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LUNES</vt:lpstr>
      <vt:lpstr>MARTES</vt:lpstr>
      <vt:lpstr>MIÉRCOLES</vt:lpstr>
      <vt:lpstr>JUEVES</vt:lpstr>
      <vt:lpstr>VIERNES</vt:lpstr>
      <vt:lpstr>JUEVES!Print_Area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jcasinello</dc:creator>
  <cp:lastModifiedBy>Maria Paris</cp:lastModifiedBy>
  <cp:lastPrinted>2020-04-28T07:55:10Z</cp:lastPrinted>
  <dcterms:created xsi:type="dcterms:W3CDTF">2020-03-13T09:20:31Z</dcterms:created>
  <dcterms:modified xsi:type="dcterms:W3CDTF">2020-06-05T08:28:18Z</dcterms:modified>
</cp:coreProperties>
</file>